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DieseArbeitsmappe"/>
  <mc:AlternateContent xmlns:mc="http://schemas.openxmlformats.org/markup-compatibility/2006">
    <mc:Choice Requires="x15">
      <x15ac:absPath xmlns:x15ac="http://schemas.microsoft.com/office/spreadsheetml/2010/11/ac" url="C:\Users\kiourtides\Nextcloud\Datenmanagement\BMP 2025\"/>
    </mc:Choice>
  </mc:AlternateContent>
  <xr:revisionPtr revIDLastSave="0" documentId="13_ncr:1_{6A102140-A7BD-44C7-9058-90501E223D54}" xr6:coauthVersionLast="47" xr6:coauthVersionMax="47" xr10:uidLastSave="{00000000-0000-0000-0000-000000000000}"/>
  <workbookProtection workbookAlgorithmName="SHA-512" workbookHashValue="zWZiBLEpAWW8KiCAzzNnXcE74tcP29iEuUlHy5Uaa+4veIblApkVJyR7HRQ3tG8B4wkNucKIAfa3GC/bxRfJGQ==" workbookSaltValue="OJrGVrrhoMQO2d2QpxExiA==" workbookSpinCount="100000" lockStructure="1"/>
  <bookViews>
    <workbookView xWindow="-120" yWindow="-120" windowWidth="29040" windowHeight="15720" tabRatio="683" xr2:uid="{00000000-000D-0000-FFFF-FFFF00000000}"/>
  </bookViews>
  <sheets>
    <sheet name="Datenerhebung" sheetId="5" r:id="rId1"/>
    <sheet name="Datenverarbeitung" sheetId="2" state="hidden" r:id="rId2"/>
    <sheet name="Notizen aktuell" sheetId="11" state="hidden" r:id="rId3"/>
    <sheet name="Notizen 190218" sheetId="10" state="hidden" r:id="rId4"/>
    <sheet name="Notizen 190109" sheetId="9" state="hidden" r:id="rId5"/>
    <sheet name="Notizen 181218" sheetId="8" state="hidden" r:id="rId6"/>
    <sheet name="Notizen 181012" sheetId="6" state="hidden" r:id="rId7"/>
    <sheet name="Grafiken" sheetId="7" state="hidden" r:id="rId8"/>
  </sheets>
  <definedNames>
    <definedName name="_xlnm._FilterDatabase" localSheetId="2" hidden="1">'Notizen aktuell'!$A$2:$D$2</definedName>
    <definedName name="_xlnm.Print_Area" localSheetId="0">Datenerhebung!$A$4:$G$68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5" i="5" l="1"/>
  <c r="BQ6" i="2"/>
  <c r="BP6" i="2"/>
  <c r="BO6" i="2"/>
  <c r="BN6" i="2"/>
  <c r="BM6" i="2"/>
  <c r="BL6" i="2"/>
  <c r="BK6" i="2"/>
  <c r="BJ6" i="2"/>
  <c r="BF6" i="2"/>
  <c r="BE6" i="2"/>
  <c r="BD6" i="2"/>
  <c r="BC6" i="2"/>
  <c r="BB6" i="2"/>
  <c r="BA6" i="2"/>
  <c r="AZ6" i="2"/>
  <c r="AY6" i="2"/>
  <c r="AX6" i="2"/>
  <c r="AW6" i="2"/>
  <c r="AV6" i="2"/>
  <c r="AU6" i="2"/>
  <c r="AT6" i="2"/>
  <c r="AS6" i="2"/>
  <c r="AR6" i="2"/>
  <c r="AQ6" i="2"/>
  <c r="AP6" i="2"/>
  <c r="AO6" i="2"/>
  <c r="AN6" i="2"/>
  <c r="AM6" i="2"/>
  <c r="AL6" i="2"/>
  <c r="AK6" i="2"/>
  <c r="AJ6" i="2"/>
  <c r="AI6" i="2"/>
  <c r="AH6" i="2"/>
  <c r="AG6" i="2"/>
  <c r="AE6" i="2"/>
  <c r="AD6" i="2"/>
  <c r="AC6" i="2"/>
  <c r="AB6" i="2"/>
  <c r="AA6" i="2"/>
  <c r="Z6" i="2"/>
  <c r="Y6" i="2"/>
  <c r="X6" i="2"/>
  <c r="W6" i="2"/>
  <c r="V6" i="2"/>
  <c r="T6" i="2"/>
  <c r="S6" i="2"/>
  <c r="R6" i="2"/>
  <c r="Q6" i="2"/>
  <c r="O6" i="2"/>
  <c r="P6" i="2"/>
  <c r="N6" i="2"/>
  <c r="M6" i="2"/>
  <c r="L6" i="2"/>
  <c r="K6" i="2"/>
  <c r="J6" i="2"/>
  <c r="I6" i="2"/>
  <c r="BE12" i="2" l="1"/>
  <c r="AI12" i="2"/>
  <c r="AU12" i="2"/>
  <c r="AY12" i="2"/>
  <c r="S9" i="2"/>
  <c r="AD17" i="2"/>
  <c r="R9" i="2"/>
  <c r="AA11" i="2"/>
  <c r="AA19" i="2" s="1"/>
  <c r="AG12" i="2"/>
  <c r="AK12" i="2"/>
  <c r="BA12" i="2"/>
  <c r="BL10" i="2"/>
  <c r="BN17" i="2" s="1"/>
  <c r="AB17" i="2"/>
  <c r="AM12" i="2"/>
  <c r="AQ12" i="2"/>
  <c r="BC12" i="2"/>
  <c r="AA17" i="2"/>
  <c r="O9" i="2"/>
  <c r="Q9" i="2"/>
  <c r="AO12" i="2"/>
  <c r="P9" i="2"/>
  <c r="AE17" i="2"/>
  <c r="T9" i="2"/>
  <c r="M10" i="2"/>
  <c r="J10" i="2"/>
  <c r="J14" i="2" s="1"/>
  <c r="Y13" i="2"/>
  <c r="AS12" i="2"/>
  <c r="AW12" i="2"/>
  <c r="BN11" i="2"/>
  <c r="BO11" i="2"/>
  <c r="AC11" i="2"/>
  <c r="AC19" i="2" s="1"/>
  <c r="AC17" i="2"/>
  <c r="N10" i="2"/>
  <c r="BM10" i="2"/>
  <c r="J12" i="2"/>
  <c r="BL20" i="2" l="1"/>
  <c r="M12" i="2"/>
  <c r="BL13" i="2"/>
  <c r="BN14" i="2"/>
  <c r="AA13" i="2"/>
  <c r="AA15" i="2" s="1"/>
  <c r="BO17" i="2"/>
  <c r="BN20" i="2" s="1"/>
  <c r="BM13" i="2"/>
  <c r="BL16" i="2" l="1"/>
  <c r="H6" i="2"/>
  <c r="G6" i="2"/>
  <c r="F6" i="2"/>
  <c r="E6" i="2"/>
  <c r="D6" i="2"/>
  <c r="C6" i="2"/>
  <c r="B6" i="2"/>
  <c r="U6" i="2" l="1"/>
  <c r="V12" i="2" l="1"/>
  <c r="Z11" i="2"/>
  <c r="D39" i="5"/>
  <c r="AF6" i="2" s="1"/>
  <c r="AM10" i="2" l="1"/>
  <c r="AY10" i="2"/>
  <c r="AN10" i="2"/>
  <c r="AJ10" i="2"/>
  <c r="AR10" i="2"/>
  <c r="BC10" i="2"/>
  <c r="AV10" i="2"/>
  <c r="AQ10" i="2"/>
  <c r="AZ10" i="2"/>
  <c r="BF10" i="2"/>
  <c r="AP10" i="2"/>
  <c r="BA10" i="2"/>
  <c r="AK10" i="2"/>
  <c r="AI10" i="2"/>
  <c r="BB10" i="2"/>
  <c r="AL10" i="2"/>
  <c r="AW10" i="2"/>
  <c r="AG10" i="2"/>
  <c r="AT10" i="2"/>
  <c r="BE10" i="2"/>
  <c r="AO10" i="2"/>
  <c r="AU10" i="2"/>
  <c r="BD10" i="2"/>
  <c r="AX10" i="2"/>
  <c r="AH10" i="2"/>
  <c r="AS10" i="2"/>
  <c r="Y11" i="2"/>
  <c r="W16" i="2"/>
  <c r="V14" i="2"/>
  <c r="D53" i="5"/>
  <c r="BG6" i="2" s="1"/>
  <c r="BG10" i="2" s="1"/>
  <c r="D32" i="5" l="1"/>
  <c r="D26" i="5"/>
  <c r="D38" i="5"/>
  <c r="D55" i="5" l="1"/>
  <c r="D56" i="5" l="1"/>
  <c r="BI6" i="2" s="1"/>
  <c r="BH6" i="2"/>
  <c r="BI10" i="2" l="1"/>
  <c r="BK10" i="2"/>
  <c r="BJ10" i="2"/>
</calcChain>
</file>

<file path=xl/sharedStrings.xml><?xml version="1.0" encoding="utf-8"?>
<sst xmlns="http://schemas.openxmlformats.org/spreadsheetml/2006/main" count="911" uniqueCount="492">
  <si>
    <t>Anzahl Beschäftigte</t>
  </si>
  <si>
    <t>Feld</t>
  </si>
  <si>
    <t>Anzeigefeld</t>
  </si>
  <si>
    <t>Eingabefeld</t>
  </si>
  <si>
    <t>Benutzereingabe</t>
  </si>
  <si>
    <t>Personen</t>
  </si>
  <si>
    <t>Anzahl Studierende im dualen Modell</t>
  </si>
  <si>
    <t>Anzahl Auszubildende</t>
  </si>
  <si>
    <t>Anzahl sämtlicher krankheitsbedingter Ausfalltage</t>
  </si>
  <si>
    <t xml:space="preserve">Ausfalltage mit Entgeltfortzahlungspflicht </t>
  </si>
  <si>
    <t>Anzahl der Arbeitsunfälle</t>
  </si>
  <si>
    <t>5. Schichtarbeit</t>
  </si>
  <si>
    <t xml:space="preserve">davon 2-schichtig </t>
  </si>
  <si>
    <t>davon 3-schichtig inkl. Dauernachtschicht</t>
  </si>
  <si>
    <t>Rohergebnis</t>
  </si>
  <si>
    <t>Personalaufwand</t>
  </si>
  <si>
    <t>Kann</t>
  </si>
  <si>
    <t>Muss</t>
  </si>
  <si>
    <t>Tage</t>
  </si>
  <si>
    <t>ganzzahlig, ggf. automatisch runden</t>
  </si>
  <si>
    <t>Beschäftigte in Altersteilzeit - Blockmodell in der Beschäftigungsphase</t>
  </si>
  <si>
    <t>Beschäftigte in Altersteilzeit - Blockmodell in der Freistellungsphase</t>
  </si>
  <si>
    <t>EURO</t>
  </si>
  <si>
    <t>1. Beschäftigtenstruktur</t>
  </si>
  <si>
    <t>Neueinstellungen unbefristet</t>
  </si>
  <si>
    <t>Beendete Arbeitsverhältnisse durch Arbeitgeberkündigungen</t>
  </si>
  <si>
    <t>Beendete Arbeitsverhältnisse durch Arbeitnehmerkündigungen</t>
  </si>
  <si>
    <t>davon ausschließlich 1-schichtig beschäftigt</t>
  </si>
  <si>
    <t>Daten "Bezugsjahr" kommen von:</t>
  </si>
  <si>
    <t>Daten "Vorjahr" kommen von:</t>
  </si>
  <si>
    <t>1.01</t>
  </si>
  <si>
    <t>1.02</t>
  </si>
  <si>
    <t>1.03</t>
  </si>
  <si>
    <t>1.04</t>
  </si>
  <si>
    <t>1.05</t>
  </si>
  <si>
    <t>1.06</t>
  </si>
  <si>
    <t>1.07</t>
  </si>
  <si>
    <t>1.08</t>
  </si>
  <si>
    <t>1.09</t>
  </si>
  <si>
    <t>1.10</t>
  </si>
  <si>
    <t>2.01</t>
  </si>
  <si>
    <t>2.02</t>
  </si>
  <si>
    <t>2.03</t>
  </si>
  <si>
    <t>3.01</t>
  </si>
  <si>
    <t>3.02</t>
  </si>
  <si>
    <t>4.01</t>
  </si>
  <si>
    <t>4.02</t>
  </si>
  <si>
    <t>4.03</t>
  </si>
  <si>
    <t>4.04</t>
  </si>
  <si>
    <t>4.05</t>
  </si>
  <si>
    <t>4.06</t>
  </si>
  <si>
    <t>5.01</t>
  </si>
  <si>
    <t>5.02</t>
  </si>
  <si>
    <t>5.03</t>
  </si>
  <si>
    <t>6.01</t>
  </si>
  <si>
    <t xml:space="preserve">Feldart </t>
  </si>
  <si>
    <t>Format 
(gilt für Bj. + Vj.)</t>
  </si>
  <si>
    <t>Systemberechnung</t>
  </si>
  <si>
    <t>Berechnungfeld</t>
  </si>
  <si>
    <t>4.07</t>
  </si>
  <si>
    <t>4.08</t>
  </si>
  <si>
    <t>Berechnungsfeld</t>
  </si>
  <si>
    <t>Muss-/Kann-Feld 
(Bj)</t>
  </si>
  <si>
    <t>Muss-/Kann-Feld 
(Vj.)</t>
  </si>
  <si>
    <t>4.09</t>
  </si>
  <si>
    <t>Informationsfeld: Anzahl aktive Beschäftigte</t>
  </si>
  <si>
    <t>Bitte geben Sie die Anzahl der Beschäftigten ein, die in zwei Schichten arbeiten. Anderenfalls geben Sie bitte "0" ein.</t>
  </si>
  <si>
    <t>Bitte geben Sie die Anzahl der Beschäftigten ein, die in drei Schichten arbeiten. Anderenfalls geben Sie bitte "0" ein.</t>
  </si>
  <si>
    <t>Legende:</t>
  </si>
  <si>
    <t>Ist 1.02&gt;1.01*0,9 oder 1.02&lt;1.01*0,5 erhält der Benutzer den Hinweis "Der eingegebene Wert wird angenommen, weicht jedoch vom Durchschnitt sehr ab - bitte verifizieren Sie Ihre Eingabe nochmals!"</t>
  </si>
  <si>
    <t>Ist 1.05&gt;1.01*0,2 erhält der Benutzer den Hinweis "Der eingegebene Wert wird angenommen, weicht jedoch vom Durchschnitt sehr ab - bitte verifizieren Sie Ihre Eingabe nochmals!"</t>
  </si>
  <si>
    <t>Ist 1.06&gt;1.01*0,15, erhält der Benutzer den Hinweis "Der eingegebene Wert wird angenommen, weicht jedoch vom Durchschnitt sehr ab - bitte verifizieren Sie Ihre Eingabe nochmals!"</t>
  </si>
  <si>
    <t>Ist 1.09&gt;1.01*0,08, erhält der Benutzer den Hinweis "Der eingegebene Wert wird angenommen, weicht jedoch vom Durchschnitt sehr ab - bitte verifizieren Sie Ihre Eingabe nochmals!"</t>
  </si>
  <si>
    <t>Ist 1.10&gt;1.01*0,02, erhält der Benutzer den Hinweis "Der eingegebene Wert wird angenommen, weicht jedoch vom Durchschnitt sehr ab - bitte verifizieren Sie Ihre Eingabe nochmals!"</t>
  </si>
  <si>
    <t>2) Ist 1.12&gt;1.01*0,1, erhält der Benutzer den Hinweis "Der eingegebene Wert wird angenommen, weicht jedoch vom Durchschnitt sehr ab - bitte verifizieren Sie Ihre Eingabe nochmals!"</t>
  </si>
  <si>
    <t>Ist (1.13+1.14+1.15)&gt;1.01*0,04, erhält der Benutzer den Hinweis "Der eingegebene Wert weicht vom Durchschnitt sehr ab, bitte verifizieren Sie Ihre Eingabe nochmals!"</t>
  </si>
  <si>
    <t>Ist(1.13+1.14+1.15)&gt;1.01*0,04, erhält der Benutzer den Hinweis "Der eingegebene Wert wird angenommen, weicht jedoch vom Durchschnitt sehr ab - bitte verifizieren Sie Ihre Eingabe nochmals!"</t>
  </si>
  <si>
    <t>Wenn 2.01&gt;(1.01-1.06+1.07-1.14)*220*0,10 oder 2.01&lt;(1.01-1.06+1.07-1.14)*220*0,02 erhält der Benutzer den Hinweis "Der eingegebene Wert wird angenommen, weicht jedoch vom Durchschnitt sehr ab - bitte verifizieren Sie Ihre Eingabe nochmals!"</t>
  </si>
  <si>
    <t>Wenn 2.03&gt;(1.01-1.06+1.07-1.14)*220*0,10 oder 2.01&lt;(1.01-1.06+1.07-1.14)*220*0,02 erhält der Benutzer den Hinweis "Der eingegebene Wert wird angenommen, weicht jedoch vom Durchschnitt sehr ab - bitte verifizieren Sie Ihre Eingabe nochmals!"</t>
  </si>
  <si>
    <t>Wenn 3.02&gt;(1.01-1.06+1.07-1.14)*220*0,01 erhält der Benutzer den Hinweis "Der eingegebene Wert wird angenommen, weicht jedoch vom Durchschnitt sehr ab - bitte verifizieren Sie Ihre Eingabe nochmals!"</t>
  </si>
  <si>
    <t xml:space="preserve">Ist 6.01&gt;(1.01-1.14)*220*0,01, erhält der Benutzer den Hinweis "Der eingegebene Wert wird angenommen, weicht jedoch vom Durchschnitt sehr ab - bitte verifizieren Sie Ihre Eingabe nochmals!" </t>
  </si>
  <si>
    <t>Bj.: Ist 7.01 &lt; (1.01-1.06+1.07)*65000 oder 7.01&gt;(1.01-1.06+1.07)*250000, erhält der Benutzer den Hinweis "Der eingegebene Wert wird angenommen, weicht jedoch sehr vom Durchschnitt ab - bitte verifizieren Sie Ihre Eingabe nochmals!"</t>
  </si>
  <si>
    <t xml:space="preserve">Ist 7.01 Vj. &lt; 0,7*7.01 Bj. oder 7.01 Vj. &gt; 1,3*7.01 Bj. erhält der Benutzer den Hinweis "Der eingegebene Wert wird angenommen, weicht jedoch vom diesjährigen Wert sehr ab - bitte verifizieren Sie Ihre Eingabe nochmals!" </t>
  </si>
  <si>
    <t xml:space="preserve">Ist 1.01 Vj. &lt; 0,7*1.01 Bj. oder 1.01 Vj. &gt; 1,3*1.01 Bj. erhält der Benutzer den Hinweis "Der eingegebene Wert wird angenommen, weicht jedoch vom diesjährigen Wert sehr ab - bitte verifizieren Sie Ihre Eingabe nochmals!" </t>
  </si>
  <si>
    <t xml:space="preserve">Ist 1.06 Vj. &lt; 0,7*1.06 Bj. oder 1.06 Vj. &gt; 1,3*1.06 Bj. erhält der Benutzer den Hinweis "Der eingegebene Wert wird angenommen, weicht jedoch vom diesjährigen Wert sehr ab - bitte verifizieren Sie Ihre Eingabe nochmals!" </t>
  </si>
  <si>
    <t xml:space="preserve">Ist 7.02&lt;1.01*40000 oder 7.02&gt;1.01*80000 erhält der Benutzer den Hinweis "Der eingegebene Wert wird angenommen, weicht jedoch vom Durchschnitt sehr ab - bitte verifizieren Sie Ihre Eingabe nochmals!" </t>
  </si>
  <si>
    <t xml:space="preserve">Ist 7.02 Vj. &lt;1.01 Vj. * 40000 oder 7.02 Vj. &gt; 1.01 Vj. * 80000 erhält der Benutzer den Hinweis "Der eingegebene Wert wird angenommen, weicht jedoch vom Durchschnitt sehr ab - bitte verifizieren Sie Ihre Eingabe nochmals!" </t>
  </si>
  <si>
    <t xml:space="preserve">Ist 7.06 Bj. &lt; 1.12 Bj. * 40000 oder 7.06 Bj. &gt; 1.12 Bj. * 95000, erhält der Benutzer den Hinweis "Der eingegebene Wert wird angenommen, weicht jedoch vom Durchschnitt sehr ab - bitte verifizieren Sie Ihre Eingabe nochmals!" </t>
  </si>
  <si>
    <t xml:space="preserve">Ist 7.06 Vj. &lt; 1.12 Vj. * 40000 oder 7.06 Vj. &gt; 1.12 Vj. * 95000, erhält der Benutzer den Hinweis "Der eingegebene Wert wird angenommen, weicht jedoch vom Durchschnitt sehr ab - bitte verifizieren Sie Ihre Eingabe nochmals!" </t>
  </si>
  <si>
    <t xml:space="preserve">Wenn 2.01 &lt; (1.01-1.06+1.07-1.14)*220*0,005 erhält der Benutzer den Hinweis "Der eingegebene Wert ist zu niedrig, bitte verifizieren Sie Ihre Eingabe nochmals. Der Wert wird bis zum Ende der Erhebung gespeichert und sollte korrigiert werden. Anderenfalls können Ihre Daten in diesem Themenblock nicht berücksichigt werden" </t>
  </si>
  <si>
    <t>Plausibilisierung 
Stufe 1</t>
  </si>
  <si>
    <t>Plausibilisierung 
Stufe 2</t>
  </si>
  <si>
    <t>Plausibilisierung 
Stufe 3</t>
  </si>
  <si>
    <t>Plausibilisierung 
Stufe 4</t>
  </si>
  <si>
    <t xml:space="preserve">Ist 1.02&gt;1.01 wird der Wert nach Ende der Erhebung nicht angenommen. Der Benutzer erhält den Hinweis "Die Anzahl männlicher Beschäftigte kann nicht größer als die Anzahl der gesamten Beschäftigten sein. Ihr Wert ist unplausibel, bitte verifizieren Sie Ihre Eingabe nochmals!" </t>
  </si>
  <si>
    <t>Ist 1.05&gt;1.01 wird der Wert nach Ende der Erhebung nicht angenommen. Der Benutzer den Hinweis "Die Anzahl Beschäftigte kann nicht gleich oder größer der Anzahl der gesamten Beschäftigte sein. Ihr Wert ist unplausibel und wird leider verworfen. Bitte verifizieren Sie Ihre Eingabe nochmals!"</t>
  </si>
  <si>
    <t>Ist 1.06&gt;1.01 wird der Wert nach Ende der Erhebung nicht angenommen. Der Benutzer den Hinweis "Die Anzahl Beschäftigte kann nicht gleich oder größer der Anzahl der gesamten Beschäftigte sein. Ihr Wert ist unplausibel und wird leider verworfen. Bitte verifizieren Sie Ihre Eingabe nochmals!"</t>
  </si>
  <si>
    <t>Ist 1.09&gt;=1.01 wird der Wert nach Ende der Erhebung nicht angenommen. Der Benutzer den Hinweis "Die Anzahl Beschäftigte kann nicht gleich oder größer der Anzahl der gesamten Beschäftigte sein. Ihr Wert ist unplausibel und wird leider verworfen. Bitte verifizieren Sie Ihre Eingabe nochmals!"</t>
  </si>
  <si>
    <t>Ist 1.10&gt;=1.01 wird der Wert nach Ende der Erhebung nicht angenommen. Der Benutzer den Hinweis "Die Anzahl Beschäftigte kann nicht gleich oder größer der Anzahl der gesamten Beschäftigte sein. Ihr Wert ist unplausibel und wird leider verworfen. Bitte verifizieren Sie Ihre Eingabe nochmals!"</t>
  </si>
  <si>
    <t>Ist 1.13&gt;=1.01 wird der Wert nach Ende der Erhebung nicht angenommen. Der Benutzer den Hinweis "Die Anzahl Beschäftigte kann nicht gleich oder größer der Anzahl der gesamten Beschäftigte sein. Ihr Wert ist unplausibel und wird leider verworfen. Bitte verifizieren Sie Ihre Eingabe nochmals!"</t>
  </si>
  <si>
    <t>1) Ist 1.12&gt;=1.01 wird der Wert nach Ende der Erhebung nicht angenommen. Der Benutzer den Hinweis "Die Anzahl Beschäftigte kann nicht gleich oder größer der Anzahl der gesamten Beschäftigte sein. Ihr Wert ist unplausibel und wird leider verworfen. Bitte verifizieren Sie Ihre Eingabe nochmals!"</t>
  </si>
  <si>
    <t>Ist 1.14&gt;=1.01 wird der Wert nach Ende der Erhebung nicht angenommen. Der Benutzer den Hinweis "Die Anzahl Beschäftigte kann nicht gleich oder größer der Anzahl der gesamten Beschäftigte sein. Ihr Wert ist unplausibel und wird leider verworfen. Bitte verifizieren Sie Ihre Eingabe nochmals!"</t>
  </si>
  <si>
    <t xml:space="preserve">Ist 1.59&lt;0, erhält der Benutzer folgenden Hinweis: "Die Summe der in den Funktionsbereichen verteilten Beschäftigten ist größer als die Anzahl der unter 1.51 angegeben aktiven Beschäftigte. Ihr Wert ist daher unplausibel. 
Bitte korrigieren Sie die Verteilung. </t>
  </si>
  <si>
    <t>Wenn 2.03&gt;2.01 ist, wird der Wert nach Ende der Erhebung nicht angenommen. Der Benutzer erhält den Hinweis: "Der eingegebene Wert ist unplausibel und wird leider verworfen. Bitte verifizieren Sie Ihre Eingabe nochmals!"</t>
  </si>
  <si>
    <t xml:space="preserve">Wenn (3.02/3.01)&lt;1 erhält der Benutzer den Hinweis "Das Verhältnis „Anzahl Ausfalltage zu Anzahl der Arbeitsunfälle“ erscheint unplausibel - bitte verifizieren Sie Ihre Eingabe nochmals!"
</t>
  </si>
  <si>
    <t xml:space="preserve">Ist 5.02+5.03+5.04 ungleich 5.01 erhält der Benutzer den Hinweis "Die Summe der auf die Schichten verteilten Beschäftigten ist ungleich mit der Anzahl der aktiven Beschäftigten. Bitte verifizieren Sie Ihre Eingabe nochmals. Der Wert wird bis zum Ende der Erhebung gespeichert und sollte korrigiert werden. Anderenfalls können Ihre Daten in diesem Themenblock nicht berücksichigt werden." </t>
  </si>
  <si>
    <t>Ist 6.01&gt;(1.01-1.14)*220 wird der Wert verworfen. "Der eingegebene Wert kann nicht die Arbeitstage der gesamten Beschäftigten Ihres Betriebes übersteigen. Bitte verifizieren Sie Ihre Eingabe nochmals. Der Wert wird bis zum Ende der Erhebung gespeichert und sollte korrigiert werden. Anderenfalls können Ihre Daten in diesem Themenblock nicht berücksichigt werden."</t>
  </si>
  <si>
    <t>Ist 7.01&lt;=0 erhält der Benutzer den Hinweis "Da die Auswertungen sich auf das Rohergebnis beziehen, sollten Sie im Feld "Rohergebnis" ebenfalls Angaben machen. Anderenfalls werden Ihre Angaben bei der Auswertung nicht berücksichtigt werden können."</t>
  </si>
  <si>
    <t>Bj.: Ist 7.01 &lt; (1.01-1.06+1.07)*40000 oder 7.01&gt;(1.01-1.06+1.07)*500000, erhält der Benutzer den Hinweis: "Bitte verifizieren Sie Ihre Eingabe nochmals. Der Wert wird bis zum Ende der Erhebung gespeichert und sollte korrigiert werden. Anderenfalls können Ihre Daten in diesem Themenblock nicht berücksichigt werden."</t>
  </si>
  <si>
    <t>Ist 7.02&lt;1.01*30000 oder 7.02&gt;1.01*120000 erhält der Benutzer den Hinweis: "Bitte verifizieren Sie Ihre Eingabe nochmals. Der Wert wird bis zum Ende der Erhebung gespeichert und sollte korrigiert werden. Anderenfalls können Ihre Daten in diesem Themenblock nicht berücksichigt werden."</t>
  </si>
  <si>
    <t>Ist 7.01&lt;=0 oder 1.12 &lt;=0 sowohl für Bj. als auch für Vj. erhält der Benutzer den Hinweis "Da die Auswertungen sich auf das Rohergebnis und die Anzahl der Zeitarbeitnehmer beziehen, sollten Sie im Feld "Rohergebnis" bzw. "Anzahl Zeitarbeitnehmer und sonstige externe Beschäftigte" ebenfalls Angaben machen. Anderenfalls werden Ihre Angaben bei der Auswertung nicht berücksichtigt werden können."</t>
  </si>
  <si>
    <t xml:space="preserve">Beendete Arbeitsverhältnisse durch sonstige Beendigungsgründe </t>
  </si>
  <si>
    <t>Pflicht-Eingaben-Feld</t>
  </si>
  <si>
    <t>Keine Eingaben erforderlich</t>
  </si>
  <si>
    <t>Aufwendungen für Zeitarbeitnehmer und sonstige externe Beschäftigte</t>
  </si>
  <si>
    <t xml:space="preserve">Einheit
</t>
  </si>
  <si>
    <t xml:space="preserve">Anzahl Teilzeitbeschäftigte </t>
  </si>
  <si>
    <t>Anzahl befristeter Arbeitsverhältnisse</t>
  </si>
  <si>
    <t>2.04</t>
  </si>
  <si>
    <t>Anzahl</t>
  </si>
  <si>
    <t xml:space="preserve">Ausfalltage durch Arbeitsunfälle </t>
  </si>
  <si>
    <t>2. Krankenstand / Arbeitsunfälle / Weiterbildung</t>
  </si>
  <si>
    <t xml:space="preserve">Anzahl der Weiterbildungsmaßnahmen in Tagen </t>
  </si>
  <si>
    <t>2.05</t>
  </si>
  <si>
    <t>3.03</t>
  </si>
  <si>
    <t>3.04</t>
  </si>
  <si>
    <t>3.05</t>
  </si>
  <si>
    <t>4. Beschäftigte je Funktionsbereich (Basis: Aktive Beschäftigte)</t>
  </si>
  <si>
    <t>4.10</t>
  </si>
  <si>
    <t>4.11</t>
  </si>
  <si>
    <t>4.12</t>
  </si>
  <si>
    <t>4.13</t>
  </si>
  <si>
    <t>4.14</t>
  </si>
  <si>
    <t>6. Betriebswirtschaftliche Daten</t>
  </si>
  <si>
    <t>6.02</t>
  </si>
  <si>
    <t>6.03</t>
  </si>
  <si>
    <t>Neueinstellungen befristet</t>
  </si>
  <si>
    <t>3. Beschäftigungsentwicklung (Neueinstellungen / Fluktuation)</t>
  </si>
  <si>
    <t>Finanzwesen</t>
  </si>
  <si>
    <t>Personalwesen</t>
  </si>
  <si>
    <t>Informationstechnologie</t>
  </si>
  <si>
    <t>Qualitätswesen</t>
  </si>
  <si>
    <t>Forschung und Entwicklung</t>
  </si>
  <si>
    <t>Fertigung</t>
  </si>
  <si>
    <t>Montage</t>
  </si>
  <si>
    <t>Instandhaltung und Betriebsmittelbau</t>
  </si>
  <si>
    <t>Einkauf/Disposition</t>
  </si>
  <si>
    <t>Stunden</t>
  </si>
  <si>
    <t xml:space="preserve">Betrieb: </t>
  </si>
  <si>
    <t xml:space="preserve">Mitgliedsnummer: </t>
  </si>
  <si>
    <t>Adresse:</t>
  </si>
  <si>
    <t xml:space="preserve">Ansprechpartner Email: </t>
  </si>
  <si>
    <t xml:space="preserve">Ansprechpartner Telefon: </t>
  </si>
  <si>
    <t>Infofeld: Anzahl aktive Beschäftigte gesamt</t>
  </si>
  <si>
    <t xml:space="preserve">               davon männlich </t>
  </si>
  <si>
    <t>Systemfeld / Informationsfeld</t>
  </si>
  <si>
    <t>z. B. ausgelaufene Befristungen, Verrentungen, Aufhebungsverträge, …</t>
  </si>
  <si>
    <t>Beschäftigte in sonstigen Funktionsbereichen (Systemfeld)</t>
  </si>
  <si>
    <t xml:space="preserve">Hier sind alle Beschäftigte im Bereich des Service (z. B. IBS-Monteure) aufzuführen. </t>
  </si>
  <si>
    <t>Hier sind alle Beschäftigte im Bereich der Qualität (z. B. Prüfer, QS-Fachkräfte, QS-Techniker) aufzuführen</t>
  </si>
  <si>
    <t>Produktionsleitung, Arbeitsvorbereitung, sonstige Zentralfunktionen der Produktion</t>
  </si>
  <si>
    <t>Produktion - administrative Funktionen</t>
  </si>
  <si>
    <t>Materialwirtschaft / Innerbetriebliche Logistik / Lager</t>
  </si>
  <si>
    <t>Service / Kundendienst</t>
  </si>
  <si>
    <t>Vertrieb / Marketing / Produktmanagement</t>
  </si>
  <si>
    <t>Betriebs- und Kontaktdaten</t>
  </si>
  <si>
    <t xml:space="preserve">männlich </t>
  </si>
  <si>
    <t>Bezugsjahr</t>
  </si>
  <si>
    <t>Vorjahr</t>
  </si>
  <si>
    <t xml:space="preserve">Summe Jahresarbeitsstunden von Zeitarbeitnehmern und sonstigen externen Beschäftigten </t>
  </si>
  <si>
    <t>1.11</t>
  </si>
  <si>
    <t>Anzahl Studierende im dualen Modell (DHBW)</t>
  </si>
  <si>
    <t>Kennzahlen</t>
  </si>
  <si>
    <t>Dieses Feld enthält die Beschäftigten, die keinem der vorgenannten Funktionsbereichen zugeordnet werden konnten. Es wird systemseitig berechnet.</t>
  </si>
  <si>
    <t xml:space="preserve">Alle Beschäftigten werden systemseitig zunächst als 1-schichtig zugeordnet. Dieser Betrag reduziert sich um die Einträge, die in den nachfolgenden Feldern (5.02 und 5.03) gemacht werden. </t>
  </si>
  <si>
    <t>Pos. 6 der G+V gemäß § 275 (2) HGB</t>
  </si>
  <si>
    <t>Anteil "m"</t>
  </si>
  <si>
    <t>Anteil "w"</t>
  </si>
  <si>
    <t xml:space="preserve">Anzahl krankheitsbedingter Ausfalltage mit Entgeltfortzahlungspflicht </t>
  </si>
  <si>
    <t>Erfassungsbogen</t>
  </si>
  <si>
    <t>Zusammenfassung Branchen</t>
  </si>
  <si>
    <t>Grafiktypen</t>
  </si>
  <si>
    <t xml:space="preserve">neue Grafiken </t>
  </si>
  <si>
    <t xml:space="preserve">Historische Daten </t>
  </si>
  <si>
    <t>Mock up</t>
  </si>
  <si>
    <t>Nutzung oder nicht</t>
  </si>
  <si>
    <t>nur noch 5</t>
  </si>
  <si>
    <t xml:space="preserve">nur noch 2 + einige wenige neue </t>
  </si>
  <si>
    <t>CD neue Farben und Logos</t>
  </si>
  <si>
    <t>Branche:</t>
  </si>
  <si>
    <t>folie 5</t>
  </si>
  <si>
    <t>BaWü gesamt</t>
  </si>
  <si>
    <t>PA und h mit EMA und FMA</t>
  </si>
  <si>
    <t>folie 9</t>
  </si>
  <si>
    <t>Datenherkunft</t>
  </si>
  <si>
    <t>grafik von lever</t>
  </si>
  <si>
    <t>daten von heiß</t>
  </si>
  <si>
    <t>to do</t>
  </si>
  <si>
    <t>lever fragen, ob er grafik erzeugen kann</t>
  </si>
  <si>
    <t>folie 8</t>
  </si>
  <si>
    <t>termin</t>
  </si>
  <si>
    <t>daten liefern</t>
  </si>
  <si>
    <t>folie 11</t>
  </si>
  <si>
    <t>folie 13</t>
  </si>
  <si>
    <t xml:space="preserve"> </t>
  </si>
  <si>
    <t>daten müssen normiert werden dergestalt: funktionsbereich zu gesamtheit. Die veränderung ist das delta der quote</t>
  </si>
  <si>
    <t>grafik und daten von lever</t>
  </si>
  <si>
    <t>Grafiken BMP</t>
  </si>
  <si>
    <t>0100 neu</t>
  </si>
  <si>
    <t>folie 14</t>
  </si>
  <si>
    <t xml:space="preserve">grafik muss neu erzeugt werden </t>
  </si>
  <si>
    <t>aus bae</t>
  </si>
  <si>
    <t>zusammenfassung der folien 0100 und 0101 wie folie 14</t>
  </si>
  <si>
    <t>Neue Grafiken aus mock-up</t>
  </si>
  <si>
    <t>folie 18</t>
  </si>
  <si>
    <t>folie 24</t>
  </si>
  <si>
    <t>allg. od. ind.</t>
  </si>
  <si>
    <t>ind</t>
  </si>
  <si>
    <t>folie 27</t>
  </si>
  <si>
    <t>daten von lever 7001a3</t>
  </si>
  <si>
    <t>Nummerierung mit 10 beginnend</t>
  </si>
  <si>
    <t>nr. 1 des erfassungsbogens</t>
  </si>
  <si>
    <t>nr. 2 des …</t>
  </si>
  <si>
    <t>zeitverläufe</t>
  </si>
  <si>
    <t>0100 + 0101 + grafikerläuterungen</t>
  </si>
  <si>
    <t>leer</t>
  </si>
  <si>
    <t>Hinweise / Informationen Nr. 2</t>
  </si>
  <si>
    <t xml:space="preserve">Summe Jahresarbeitsstunden eigener Beschäftigten 
(ohne Auszubildende und duale Studenten) </t>
  </si>
  <si>
    <t>1</t>
  </si>
  <si>
    <t>2</t>
  </si>
  <si>
    <t>Anzahl weiblich</t>
  </si>
  <si>
    <t>Anzahl Aktive Beschäftigte</t>
  </si>
  <si>
    <t>Δ Bj/Vj in %</t>
  </si>
  <si>
    <t>EM=Eigene Mitarbeiter</t>
  </si>
  <si>
    <t>Anzahl verfügbarer Tage je MA</t>
  </si>
  <si>
    <t>Summe verfügbarer Tage aktiver MA</t>
  </si>
  <si>
    <t>Krankenstandsquote gesamt</t>
  </si>
  <si>
    <t>Krankenstandsquote mit Entgeltfortzahlungspflicht</t>
  </si>
  <si>
    <t>Arbeitsunfallquote gesamt</t>
  </si>
  <si>
    <t>Weiterbildungstage je akt. MA</t>
  </si>
  <si>
    <t>Summe Neueinstellungen</t>
  </si>
  <si>
    <t>Summe Beendigungen</t>
  </si>
  <si>
    <t>Quote in % aller Beschäftigten</t>
  </si>
  <si>
    <t>Quote in % aller aktiven Beschäftigten</t>
  </si>
  <si>
    <t>Quoten in % aller aktiven Beschäftigten</t>
  </si>
  <si>
    <t>ZA=Zeitarbeitnehmer etc.</t>
  </si>
  <si>
    <t xml:space="preserve">Quote ZAh/Ges.h Bj. </t>
  </si>
  <si>
    <t xml:space="preserve">Quote ZAh/Ges.h Vj. </t>
  </si>
  <si>
    <t>€/MAh ges. Bj</t>
  </si>
  <si>
    <t>€/MAh ges. Vj</t>
  </si>
  <si>
    <t>Σ MAh Bj</t>
  </si>
  <si>
    <t>Σ MAh Vj</t>
  </si>
  <si>
    <t>RE/MAh €/h Bj</t>
  </si>
  <si>
    <t>RE/MAh €/h Vj</t>
  </si>
  <si>
    <t>Δ RE/MAh Bj/Vj in %</t>
  </si>
  <si>
    <t>RE/PA €/€ Bj</t>
  </si>
  <si>
    <t>RE/PA €/€ Vj</t>
  </si>
  <si>
    <t>Δ RE/PA Bj/Vj in %</t>
  </si>
  <si>
    <t>Entgeltproduktivität</t>
  </si>
  <si>
    <t>Personalproduktivität</t>
  </si>
  <si>
    <t>Δ PA ges. je MAh Bj/Vj in %</t>
  </si>
  <si>
    <t>Δ  MAh Bj/Vj in %</t>
  </si>
  <si>
    <t>Mitarbeiterstunden</t>
  </si>
  <si>
    <t>Diese Kenngrößen werden unter Ziffer 6 weiterverarbeitet</t>
  </si>
  <si>
    <t>Ausfalltage je Unfall</t>
  </si>
  <si>
    <t>Beschäftigungsentwicklung (Neueinstellungen minus Beendigungen)</t>
  </si>
  <si>
    <t>Beschäftigungsentwicklung (Neueinstellungen minus Beendigungen) in %</t>
  </si>
  <si>
    <t>Δ ZAh/MAh</t>
  </si>
  <si>
    <t>umbenennung 16a in "16a Kennzahlen"</t>
  </si>
  <si>
    <t>in 18e 25% 50% und 75% Linien dünner auf 1 statt 2,25 -&gt; in allen Grafiken mit Quantilen ändern</t>
  </si>
  <si>
    <t>in 18e 25% Strich-Zweipunkt; 50% gestrichelt und 75% Strich-Punkt -&gt; in allen Grafiken mit Quantilen ändern</t>
  </si>
  <si>
    <t>in 13a Überschrift umbenennen: aus "Beschäftigungsquote" wird "Beschäftigungsentwicklung"</t>
  </si>
  <si>
    <t>wegfall folien 14c und 14d</t>
  </si>
  <si>
    <t>änderung überschrift folien 11a zu Geschlechterquote</t>
  </si>
  <si>
    <t>umtausch von 14a zu 14b und umgekehrt</t>
  </si>
  <si>
    <t>erl</t>
  </si>
  <si>
    <t>änderung inhalt 14a; aufnahme produktion gesamt</t>
  </si>
  <si>
    <t>änderung inhalt 14b; nur produktion und dies als 100% setzen</t>
  </si>
  <si>
    <t>18a ff: Texte in den Zeitverläufen redaktionell anpassen</t>
  </si>
  <si>
    <t xml:space="preserve">neue folie: veränderung der produktivitätskennzahlen </t>
  </si>
  <si>
    <t>wie gestalten wir den Balken, dynamisch? Es kann minus-zeichen geben!</t>
  </si>
  <si>
    <t>grafiken 14e - 14f aus mock-up vorgeben</t>
  </si>
  <si>
    <t>ich führe die bwl-kennzahlen zusammen. 4 branchen</t>
  </si>
  <si>
    <t xml:space="preserve">Protokoll </t>
  </si>
  <si>
    <t xml:space="preserve">Pflichtfelder ohne makros gehen nicht in der automatisierten Prüfung. Entscheidung: keine Makros, da leicht zu umgehen sind. </t>
  </si>
  <si>
    <t>Pflichtfelder werden optisch weiterhin hervorgehoben</t>
  </si>
  <si>
    <t>Spalten H bis R werden ausgeblendet</t>
  </si>
  <si>
    <t>Spalten A bis G erscheinen.</t>
  </si>
  <si>
    <t>A. Erfassungsbogen</t>
  </si>
  <si>
    <t>graue Felder sind gesperrt</t>
  </si>
  <si>
    <t>Überschriftsfelder, Informationsfelder oder Systemfelder sind zu sperren</t>
  </si>
  <si>
    <t>Im Umkehrschluss sind nur die Eingabefelder zu öffnen</t>
  </si>
  <si>
    <t>Daten im Bestand der letzten 5 Jahre auf die neuen Daten reduzieren bzw. rechnen</t>
  </si>
  <si>
    <t>Datenbestand</t>
  </si>
  <si>
    <t>A.</t>
  </si>
  <si>
    <t>B.</t>
  </si>
  <si>
    <t>C.</t>
  </si>
  <si>
    <t>D.</t>
  </si>
  <si>
    <t>Erfassungsbogen muss geschützt und endbearbeitet werden.</t>
  </si>
  <si>
    <t>lev</t>
  </si>
  <si>
    <t>damit die Zeitverläufe möglich sind.</t>
  </si>
  <si>
    <t>Summe Neueinstellungsquote</t>
  </si>
  <si>
    <t>Summe Fluktuationsquote</t>
  </si>
  <si>
    <t>E.</t>
  </si>
  <si>
    <t>Branchen</t>
  </si>
  <si>
    <t>Betriebsgrößen</t>
  </si>
  <si>
    <t>bleiben unverändert</t>
  </si>
  <si>
    <t>Grafikstruktur</t>
  </si>
  <si>
    <t>kio</t>
  </si>
  <si>
    <t>CD Vorgaben liefern</t>
  </si>
  <si>
    <t>SWM/USW für alle Grafiken</t>
  </si>
  <si>
    <t>Grafik Nummerierung</t>
  </si>
  <si>
    <t>links hochkant: wie bisher copyright</t>
  </si>
  <si>
    <t>links unten: wie bisher Grafiknummer</t>
  </si>
  <si>
    <t>rechts unten: Jahr-Bezirksgruppe-Mitgliedsnummer (z. B.: 2019-FRx-1111.UU)</t>
  </si>
  <si>
    <t>in die 25/75%-Felder werden nur Werte eingetragen, wenn es sich um Medianverteilungen handelt</t>
  </si>
  <si>
    <t xml:space="preserve"> 11a, 11b, 11c, 12a, 12b, 12c, 13a, 14a, 14b, 15a, 16a</t>
  </si>
  <si>
    <t>Datenstruktur Zeitverläufe</t>
  </si>
  <si>
    <t>Datenstruktur Teilnehmer: wie Grfaik 10a</t>
  </si>
  <si>
    <t>Quantilberechnungen: esrt bei mindestens 30 Betrieben</t>
  </si>
  <si>
    <t>Prüfen, ob die 25/75%-Zeitreihen in der verfügbaren Zeit machbar sind. Dann einbauen. Sonst in 2020</t>
  </si>
  <si>
    <t>Sonst ZV-Struktur wie in Grafik 18a (CD und Angaben zur Branche gemäß der neuen Festlegung übernehmen)</t>
  </si>
  <si>
    <t>wie bspw. 12c. Eigener Betrieb, Branche und Betriebsgröße werden in Fettschrift dargestellt</t>
  </si>
  <si>
    <t>Prüfen, ob die Angabe der erfassten Beschäftigten in der jeweiligen Teilgrundgesamtheit im Zeitverlauf in der Tabelle in der verfügbaren Zeit ergänzt werden kann. Dann einbauen. Sonst in 2020</t>
  </si>
  <si>
    <t>werden zu 5 zusammengefasst. Vorgabe siehe Tabellengrafiken</t>
  </si>
  <si>
    <t>Datenstruktur Grafiken  links: Betriebsgrößen, Branchen, Ihr Betrieb, Gesamte Erhebung mit 25/Mitte/75</t>
  </si>
  <si>
    <t>Datenstruktur Grafiken rechts: wie in den mitgelieferten Grafiken</t>
  </si>
  <si>
    <t>Zweite Restriktion: Angaben werden erst ab 5 teilnehmeden Betriebe veröffentlicht. Wenn weniger 5, bleibt das Feld leer, die Anzhal der Betriebe erscheint jedoch</t>
  </si>
  <si>
    <t>F.</t>
  </si>
  <si>
    <t>Neue Grafiken</t>
  </si>
  <si>
    <t>Grafik 14a: Die Zeilen 4.01 bis 4.06 aus dem E-Bogen zusammenfassen zu "Produktion"</t>
  </si>
  <si>
    <t>Grfaik 14b: Hier nur die Produktion als Teilmenge betrachten und die Verteilung der Beschäftigten entsprechend zu 100% innerhalb der Prduktion vornehmen.</t>
  </si>
  <si>
    <t xml:space="preserve">Ob Durchschnittswerte oder Median ergibt sich aus dem Inhalt der jeweiligen Grafik </t>
  </si>
  <si>
    <t>Zeitverläufe werden für die 5 vergangenen Jahre plus des Bezugsjahrs dargestellt. Insgesamt 6 Jahre.</t>
  </si>
  <si>
    <t>Grafik 16b: wird als pdf geliefert (kio). Zahlen aus 16a "Gesamte Erhebung"</t>
  </si>
  <si>
    <t>Grafik 16c: wird als pdf geliefert (kio). Zahlen aus 16a "Ihr Betrieb". Diese Grafik wird für jeden teilnehmenden Betrieb erzeugt</t>
  </si>
  <si>
    <t>Anzahl der ZV: 18a bis 18m gemäß Vorgabendateien</t>
  </si>
  <si>
    <t>Vorlage für Excel wurde an lev bereits übergeben</t>
  </si>
  <si>
    <t>Grafik 14f wurde besprochen, Basis ist 14a</t>
  </si>
  <si>
    <t>Grafik 14g auf Basis der Daten von 14b erzeugen für jede MF -&gt; neue Grafik</t>
  </si>
  <si>
    <t>Grafik 14e wird einmal (statisch) erzeugt für BW gesamt, Basis 14a gesamte Erhebung</t>
  </si>
  <si>
    <t>Grafik 14h wird einmal (statisch) erzeugt für BW gesamt Produktion, Basis 14b gesamte Erhebung</t>
  </si>
  <si>
    <t>Grafik 08h wurde besprochen, wird einmal (statisch) erzeugt für BW gesamt, Basis Daten VH</t>
  </si>
  <si>
    <t>Lieferung Daten</t>
  </si>
  <si>
    <t>vh</t>
  </si>
  <si>
    <t>Grafiken 02 + 08 wurden besprochen. Hier müssen von uns die Daten geliefert werden.</t>
  </si>
  <si>
    <t>Struktur kann aber schon erarbeitet werden.</t>
  </si>
  <si>
    <t>Datenbereitstellung</t>
  </si>
  <si>
    <t>Die Daten sind als pdf in einem nach der jeweiligen Mitgliedsnummer benannten Verzeichnis. Pdf-Namen gemäß der Beispiel-pdfs</t>
  </si>
  <si>
    <t xml:space="preserve">G. </t>
  </si>
  <si>
    <t xml:space="preserve">H. </t>
  </si>
  <si>
    <t>Termine</t>
  </si>
  <si>
    <t>Historische Daten strukturiert</t>
  </si>
  <si>
    <t>Grafiken (Tabellen+ZV) sind erstellt</t>
  </si>
  <si>
    <t>Neue Grafiken vielleicht. Prio ist 16a-c</t>
  </si>
  <si>
    <t>Zwischenergebnisse per Telefon/Email</t>
  </si>
  <si>
    <t>Treffen am 15.04. in Stuttgart. Bis dahin sollen stehen:</t>
  </si>
  <si>
    <t>Betrieb</t>
  </si>
  <si>
    <t>Branche</t>
  </si>
  <si>
    <t>Mitgliedsnummer</t>
  </si>
  <si>
    <t>Adresse</t>
  </si>
  <si>
    <t xml:space="preserve">Ansprechpartner Name: </t>
  </si>
  <si>
    <t>Ansprechpartner Name</t>
  </si>
  <si>
    <t>Ansprechpartner Email</t>
  </si>
  <si>
    <t>Ansprechpartner Telefon</t>
  </si>
  <si>
    <t>Datum</t>
  </si>
  <si>
    <t>PLZ und Restliche Adresse trennen, daamit später über die PLZ evtl. Regionale Auswertungen gemacht werden können</t>
  </si>
  <si>
    <t>Hintergrund von allen Zellen weiß einstellen</t>
  </si>
  <si>
    <t>Spalten einfügen in Datenverarbeitung ist notwendig</t>
  </si>
  <si>
    <t>MA=Eigene + Zeitarbeitnehmer</t>
  </si>
  <si>
    <t>D19 Studierende Bedingte Formatierung wie D18</t>
  </si>
  <si>
    <t>D22 Aktive Beschäftigte &gt;100% &lt;70% ist Fehler Rot sonst nichts</t>
  </si>
  <si>
    <t xml:space="preserve">D52 ist der Wert von D22 - Bedingte formtierung kopieren </t>
  </si>
  <si>
    <t>D50 Bedingte formatierung wenn der Wert &gt;20 % von D22 (aktive -beschäftigte) ist "rot"</t>
  </si>
  <si>
    <t>Felder zum Ausfüllen bleiben leer</t>
  </si>
  <si>
    <t>Blaue Formatierung der Schrift ist nur eine Info an mich später alles einheitlich</t>
  </si>
  <si>
    <t>Einige Texte haben sich geändert sind in der Tabelle von Herr Kiourtides (190412) in ROT dargestellt - diese bitte übernehmen</t>
  </si>
  <si>
    <t>Überschrift</t>
  </si>
  <si>
    <t>Stichtag ist Ende des Bezugsjahres</t>
  </si>
  <si>
    <t>Stichtag Ende des Bezugsjahres</t>
  </si>
  <si>
    <r>
      <t xml:space="preserve">Instandhaltung </t>
    </r>
    <r>
      <rPr>
        <sz val="11"/>
        <color theme="8" tint="-0.249977111117893"/>
        <rFont val="Calibri"/>
        <family val="2"/>
        <scheme val="minor"/>
      </rPr>
      <t>und Betriebsmittelbau</t>
    </r>
  </si>
  <si>
    <t>D16</t>
  </si>
  <si>
    <t>D19</t>
  </si>
  <si>
    <t>D20</t>
  </si>
  <si>
    <t>D21</t>
  </si>
  <si>
    <t>D22</t>
  </si>
  <si>
    <t>D23</t>
  </si>
  <si>
    <t>D24</t>
  </si>
  <si>
    <t>D25</t>
  </si>
  <si>
    <t>D27</t>
  </si>
  <si>
    <t>D28</t>
  </si>
  <si>
    <t>D29</t>
  </si>
  <si>
    <t>D30</t>
  </si>
  <si>
    <t>D31</t>
  </si>
  <si>
    <t>D33</t>
  </si>
  <si>
    <t>D34</t>
  </si>
  <si>
    <t>D35</t>
  </si>
  <si>
    <t>D36</t>
  </si>
  <si>
    <t>D37</t>
  </si>
  <si>
    <t>D39</t>
  </si>
  <si>
    <t>D40</t>
  </si>
  <si>
    <t>D41</t>
  </si>
  <si>
    <t>E40</t>
  </si>
  <si>
    <t>E41</t>
  </si>
  <si>
    <t>D42</t>
  </si>
  <si>
    <t>E42</t>
  </si>
  <si>
    <t>D43</t>
  </si>
  <si>
    <t>E43</t>
  </si>
  <si>
    <t>D44</t>
  </si>
  <si>
    <t>E44</t>
  </si>
  <si>
    <t>D45</t>
  </si>
  <si>
    <t>E45</t>
  </si>
  <si>
    <t>D46</t>
  </si>
  <si>
    <t>E46</t>
  </si>
  <si>
    <t>D47</t>
  </si>
  <si>
    <t>E47</t>
  </si>
  <si>
    <t>D48</t>
  </si>
  <si>
    <t>E48</t>
  </si>
  <si>
    <t>D49</t>
  </si>
  <si>
    <t>E49</t>
  </si>
  <si>
    <t>D50</t>
  </si>
  <si>
    <t>E50</t>
  </si>
  <si>
    <t>D51</t>
  </si>
  <si>
    <t>E51</t>
  </si>
  <si>
    <t>D52</t>
  </si>
  <si>
    <t>E52</t>
  </si>
  <si>
    <t>D53</t>
  </si>
  <si>
    <t>D55</t>
  </si>
  <si>
    <t>D56</t>
  </si>
  <si>
    <t>D57</t>
  </si>
  <si>
    <t>D58</t>
  </si>
  <si>
    <t>D60</t>
  </si>
  <si>
    <t>E60</t>
  </si>
  <si>
    <t>D61</t>
  </si>
  <si>
    <t>E61</t>
  </si>
  <si>
    <t>D62</t>
  </si>
  <si>
    <t>E62</t>
  </si>
  <si>
    <t>D15</t>
  </si>
  <si>
    <t>Lfd. Nr.</t>
  </si>
  <si>
    <t>Anpassung Datum</t>
  </si>
  <si>
    <t>IT</t>
  </si>
  <si>
    <r>
      <t xml:space="preserve">Bezugsjahr 
</t>
    </r>
    <r>
      <rPr>
        <sz val="14"/>
        <color theme="1"/>
        <rFont val="Calibri"/>
        <family val="2"/>
        <scheme val="minor"/>
      </rPr>
      <t>(=letztes abgeschlossenes Geschäftsjahr vor dem Benchmark)</t>
    </r>
  </si>
  <si>
    <r>
      <t xml:space="preserve">Sollte sich ein Feld </t>
    </r>
    <r>
      <rPr>
        <sz val="14"/>
        <color rgb="FFFF0000"/>
        <rFont val="Calibri"/>
        <family val="2"/>
        <scheme val="minor"/>
      </rPr>
      <t>rot</t>
    </r>
    <r>
      <rPr>
        <sz val="14"/>
        <color theme="1"/>
        <rFont val="Calibri"/>
        <family val="2"/>
        <scheme val="minor"/>
      </rPr>
      <t xml:space="preserve"> färben, so ist dies ein Hinweis, dass die Daten unplausibel sein könnten (z. B. Wert auffällig niedrig oder hoch) </t>
    </r>
    <r>
      <rPr>
        <b/>
        <sz val="14"/>
        <color theme="1"/>
        <rFont val="Calibri"/>
        <family val="2"/>
        <scheme val="minor"/>
      </rPr>
      <t>Bitte in diesem Fall die Eingaben überprüfen und ggf. korrigieren.</t>
    </r>
  </si>
  <si>
    <r>
      <t xml:space="preserve">Sollte sich ein Feld </t>
    </r>
    <r>
      <rPr>
        <sz val="14"/>
        <color rgb="FFFF0000"/>
        <rFont val="Calibri"/>
        <family val="2"/>
        <scheme val="minor"/>
      </rPr>
      <t>rot</t>
    </r>
    <r>
      <rPr>
        <sz val="14"/>
        <color theme="1"/>
        <rFont val="Calibri"/>
        <family val="2"/>
        <scheme val="minor"/>
      </rPr>
      <t xml:space="preserve"> färben, so ist dies ein Hinweis, dass die Daten unplausibel sein könnten (z. B. Wert auffällig niedrig oder hoch) </t>
    </r>
    <r>
      <rPr>
        <b/>
        <sz val="14"/>
        <color theme="1"/>
        <rFont val="Calibri"/>
        <family val="2"/>
        <scheme val="minor"/>
      </rPr>
      <t xml:space="preserve">Bitte in diesem Fall die Eingaben überprüfen und ggf. korrigieren. </t>
    </r>
  </si>
  <si>
    <r>
      <t xml:space="preserve">Sollte sich das Feld </t>
    </r>
    <r>
      <rPr>
        <sz val="14"/>
        <color rgb="FFFF0000"/>
        <rFont val="Calibri"/>
        <family val="2"/>
        <scheme val="minor"/>
      </rPr>
      <t>rot</t>
    </r>
    <r>
      <rPr>
        <sz val="14"/>
        <color theme="1"/>
        <rFont val="Calibri"/>
        <family val="2"/>
        <scheme val="minor"/>
      </rPr>
      <t xml:space="preserve"> färben, so ist dies ein Hinweis, dass die Daten unplausibel sein könnten (z. B. Wert auffällig niedrig oder hoch) </t>
    </r>
    <r>
      <rPr>
        <b/>
        <sz val="14"/>
        <color theme="1"/>
        <rFont val="Calibri"/>
        <family val="2"/>
        <scheme val="minor"/>
      </rPr>
      <t xml:space="preserve">Bitte in diesem Fall die Eingaben überprüfen und ggf. korrigieren. </t>
    </r>
  </si>
  <si>
    <r>
      <t xml:space="preserve">Bitte auf ganze Tage </t>
    </r>
    <r>
      <rPr>
        <sz val="14"/>
        <color rgb="FFFF0000"/>
        <rFont val="Calibri"/>
        <family val="2"/>
        <scheme val="minor"/>
      </rPr>
      <t>sinnvoll</t>
    </r>
    <r>
      <rPr>
        <sz val="14"/>
        <color theme="1"/>
        <rFont val="Calibri"/>
        <family val="2"/>
        <scheme val="minor"/>
      </rPr>
      <t xml:space="preserve"> runden. 
Hier sind auch interne Schulungen/Seminare/Unterweisungen aufzunehmen.</t>
    </r>
  </si>
  <si>
    <r>
      <t xml:space="preserve">Sollte sich das Feld </t>
    </r>
    <r>
      <rPr>
        <sz val="14"/>
        <color rgb="FFFF0000"/>
        <rFont val="Calibri"/>
        <family val="2"/>
        <scheme val="minor"/>
      </rPr>
      <t>rot</t>
    </r>
    <r>
      <rPr>
        <sz val="14"/>
        <color theme="1"/>
        <rFont val="Calibri"/>
        <family val="2"/>
        <scheme val="minor"/>
      </rPr>
      <t xml:space="preserve"> färben, so ist dies ein Hinweis, dass die Daten unplausibel sein könnten (z. B. Wert auffällig niedrig oder hoch) </t>
    </r>
    <r>
      <rPr>
        <b/>
        <sz val="14"/>
        <color theme="1"/>
        <rFont val="Calibri"/>
        <family val="2"/>
        <scheme val="minor"/>
      </rPr>
      <t xml:space="preserve">Bitte in diesem Fall die Eingaben überprüfen. </t>
    </r>
  </si>
  <si>
    <r>
      <t xml:space="preserve">Ein </t>
    </r>
    <r>
      <rPr>
        <sz val="14"/>
        <color rgb="FFFF0000"/>
        <rFont val="Calibri"/>
        <family val="2"/>
        <scheme val="minor"/>
      </rPr>
      <t>negativer</t>
    </r>
    <r>
      <rPr>
        <sz val="14"/>
        <color theme="1"/>
        <rFont val="Calibri"/>
        <family val="2"/>
        <scheme val="minor"/>
      </rPr>
      <t xml:space="preserve"> Wert signalisiert, dass mehr Beschäftigte verteilt wurden, als die Anzahl der aktiven Beschäftigten lautet. Bitte in diesem Fall die </t>
    </r>
    <r>
      <rPr>
        <b/>
        <sz val="14"/>
        <color theme="1"/>
        <rFont val="Calibri"/>
        <family val="2"/>
        <scheme val="minor"/>
      </rPr>
      <t xml:space="preserve">Verteilung überprüfen! </t>
    </r>
    <r>
      <rPr>
        <sz val="14"/>
        <color theme="1"/>
        <rFont val="Calibri"/>
        <family val="2"/>
        <scheme val="minor"/>
      </rPr>
      <t xml:space="preserve">Anderenfalls erfolgt nach der Auslesung der Daten eine systemseitige Korrektur dergestalt, dass die Anzahl der Negativnennungen von dem Bereich mit den meisten Beschäftigen abgezogen wird bis der Wert "Null" ist. </t>
    </r>
  </si>
  <si>
    <r>
      <t xml:space="preserve">Aktive Beschäftigte = Anzahl der Beschäftigten </t>
    </r>
    <r>
      <rPr>
        <b/>
        <sz val="14"/>
        <color theme="1"/>
        <rFont val="Calibri"/>
        <family val="2"/>
        <scheme val="minor"/>
      </rPr>
      <t>ohne</t>
    </r>
    <r>
      <rPr>
        <sz val="14"/>
        <color theme="1"/>
        <rFont val="Calibri"/>
        <family val="2"/>
        <scheme val="minor"/>
      </rPr>
      <t xml:space="preserve"> Auszubildende, Dual-Studiernede und Altersteilzeitler in der Freistellungsphase. Bitte nur diese Beschäftigten auf de nachfolgenden Felder verteilen.</t>
    </r>
    <r>
      <rPr>
        <b/>
        <sz val="11"/>
        <color theme="1"/>
        <rFont val="Calibri"/>
        <family val="2"/>
        <scheme val="minor"/>
      </rPr>
      <t/>
    </r>
  </si>
  <si>
    <r>
      <t xml:space="preserve">Sollte sich das Feld </t>
    </r>
    <r>
      <rPr>
        <sz val="14"/>
        <color rgb="FFFF0000"/>
        <rFont val="Calibri"/>
        <family val="2"/>
        <scheme val="minor"/>
      </rPr>
      <t>rot</t>
    </r>
    <r>
      <rPr>
        <sz val="14"/>
        <color theme="1"/>
        <rFont val="Calibri"/>
        <family val="2"/>
        <scheme val="minor"/>
      </rPr>
      <t xml:space="preserve"> färben, so ist dies ein Hinweis, dass die Daten unplausibel sein könnten (z. B. Wert auffällig niedrig oder hoch) </t>
    </r>
    <r>
      <rPr>
        <b/>
        <sz val="14"/>
        <color theme="1"/>
        <rFont val="Calibri"/>
        <family val="2"/>
        <scheme val="minor"/>
      </rPr>
      <t xml:space="preserve">Bitte in diesem Fall die Eingaben überprüfen und ggf. ändern. </t>
    </r>
  </si>
  <si>
    <t xml:space="preserve">Mitgliedsnummer und Branche sind wichtige Angaben für die Zurodnung und Auswertung. Falls Sie diese Daten nicht finden können, ergänzen wir sie jedoch im Nachgang. </t>
  </si>
  <si>
    <r>
      <t>Rücksendung bitte an:</t>
    </r>
    <r>
      <rPr>
        <sz val="24"/>
        <color rgb="FFFF0000"/>
        <rFont val="Calibri"/>
        <family val="2"/>
        <scheme val="minor"/>
      </rPr>
      <t xml:space="preserve"> </t>
    </r>
    <r>
      <rPr>
        <b/>
        <sz val="24"/>
        <color theme="8" tint="-0.249977111117893"/>
        <rFont val="Calibri"/>
        <family val="2"/>
        <scheme val="minor"/>
      </rPr>
      <t>bmp@suedwestmetall.de</t>
    </r>
  </si>
  <si>
    <t>Hinweise / Informationen</t>
  </si>
  <si>
    <t>Das Rohergebnis ist (vereinfacht gesagt) der Umsatz abzüglich der zugekauften Materialien und Fremdleistungen. Im § 275 (2) HGB sind es die Positionen 1+2+3+4-5 der Gewinn- und Verlustrechnung (G+V) nach dem GKV.</t>
  </si>
  <si>
    <t>w/d wird systemseitig errechnet</t>
  </si>
  <si>
    <t xml:space="preserve">Anzahl Beschäftigte </t>
  </si>
  <si>
    <r>
      <t xml:space="preserve">Aktive Beschäftigte = Anzahl der Beschäftigten </t>
    </r>
    <r>
      <rPr>
        <b/>
        <sz val="12"/>
        <color theme="1"/>
        <rFont val="Calibri"/>
        <family val="2"/>
        <scheme val="minor"/>
      </rPr>
      <t>ohne</t>
    </r>
    <r>
      <rPr>
        <sz val="12"/>
        <color theme="1"/>
        <rFont val="Calibri"/>
        <family val="2"/>
        <scheme val="minor"/>
      </rPr>
      <t xml:space="preserve"> Auszubildende, Dual-Studierende und Altersteilzeitler*innen in der Freistellungsphase. </t>
    </r>
  </si>
  <si>
    <t>Aufwendungen für Zeitarbeitnehmer*innen und sonstige externe Beschäftigte</t>
  </si>
  <si>
    <t xml:space="preserve">Vorgaben nach Kiourtides Zeilen ausblenden: </t>
  </si>
  <si>
    <t>Zeilen: 23, 24</t>
  </si>
  <si>
    <t>Zeilen: 31</t>
  </si>
  <si>
    <t>Zeilen: 39, 40, 41, 42, 43, 44, 45, 46</t>
  </si>
  <si>
    <t>Zeilen: 49, 50</t>
  </si>
  <si>
    <t>Zeilen: 53</t>
  </si>
  <si>
    <t>Zeilen: 55, 56, 57, 58</t>
  </si>
  <si>
    <t>Passwort auf bmp2024# geändert</t>
  </si>
  <si>
    <t>6.04</t>
  </si>
  <si>
    <t>6.05</t>
  </si>
  <si>
    <t>D63</t>
  </si>
  <si>
    <t>E63</t>
  </si>
  <si>
    <t>D64</t>
  </si>
  <si>
    <t>E64</t>
  </si>
  <si>
    <t>Benchmark Personalwirtschaft 2025</t>
  </si>
  <si>
    <t>5. nicht belegt</t>
  </si>
  <si>
    <t xml:space="preserve"> +++ Bitte füllen Sie möglichst alle blauhinterlegten Felder aus - Danke! +++ </t>
  </si>
  <si>
    <t>Stichtag ist das Ende des Bezugsjahres</t>
  </si>
  <si>
    <t>2. Krankenstand / Arbeitsunfälle</t>
  </si>
  <si>
    <t>Einzutragen sind alle Ausfalltage angeben unabhängig davon, ob eine AU-Bescheinigung vorlag</t>
  </si>
  <si>
    <t>4. Beschäftigte in ausgewählten Funktionsbereichen 
    in Vollzeitäquivalenten (FTE)</t>
  </si>
  <si>
    <t xml:space="preserve">FTE  
</t>
  </si>
  <si>
    <t xml:space="preserve">FTE Personen 
</t>
  </si>
  <si>
    <t>Summe geleisteter Jahresarbeitsstunden von Zeitarbeitnehmer*innen und sonstigen externen Beschäftigten</t>
  </si>
  <si>
    <t xml:space="preserve">Wenn die AZ nicht genau ermittelbar ist, sollte sie geschätzt werden. </t>
  </si>
  <si>
    <r>
      <t xml:space="preserve">Summe geleisteter Jahresarbeitsstunden </t>
    </r>
    <r>
      <rPr>
        <b/>
        <sz val="14"/>
        <rFont val="Calibri"/>
        <family val="2"/>
        <scheme val="minor"/>
      </rPr>
      <t>aller</t>
    </r>
    <r>
      <rPr>
        <sz val="14"/>
        <rFont val="Calibri"/>
        <family val="2"/>
        <scheme val="minor"/>
      </rPr>
      <t xml:space="preserve"> eigenen Beschäftigten
</t>
    </r>
    <r>
      <rPr>
        <sz val="12"/>
        <rFont val="Calibri"/>
        <family val="2"/>
        <scheme val="minor"/>
      </rPr>
      <t>(</t>
    </r>
    <r>
      <rPr>
        <b/>
        <sz val="12"/>
        <rFont val="Calibri"/>
        <family val="2"/>
        <scheme val="minor"/>
      </rPr>
      <t>auch</t>
    </r>
    <r>
      <rPr>
        <sz val="12"/>
        <rFont val="Calibri"/>
        <family val="2"/>
        <scheme val="minor"/>
      </rPr>
      <t xml:space="preserve"> der </t>
    </r>
    <r>
      <rPr>
        <b/>
        <sz val="12"/>
        <rFont val="Calibri"/>
        <family val="2"/>
        <scheme val="minor"/>
      </rPr>
      <t>AT</t>
    </r>
    <r>
      <rPr>
        <sz val="12"/>
        <rFont val="Calibri"/>
        <family val="2"/>
        <scheme val="minor"/>
      </rPr>
      <t xml:space="preserve">-Beschäftigten, jedoch </t>
    </r>
    <r>
      <rPr>
        <b/>
        <sz val="12"/>
        <rFont val="Calibri"/>
        <family val="2"/>
        <scheme val="minor"/>
      </rPr>
      <t>OHNE</t>
    </r>
    <r>
      <rPr>
        <sz val="12"/>
        <rFont val="Calibri"/>
        <family val="2"/>
        <scheme val="minor"/>
      </rPr>
      <t xml:space="preserve"> Auszubildende, Dualstudierende und externe Beschäftigte/Zeitarbeitnehmende)</t>
    </r>
    <r>
      <rPr>
        <sz val="14"/>
        <rFont val="Calibri"/>
        <family val="2"/>
        <scheme val="minor"/>
      </rPr>
      <t xml:space="preserve">  
</t>
    </r>
  </si>
  <si>
    <r>
      <t xml:space="preserve">Hier sind alle Beschäftigte im Bereich der IT einzutragen, die zum Aufbau und Erhalt der IT-Infrastruktur eingesetzt sind (hierzu gehören </t>
    </r>
    <r>
      <rPr>
        <b/>
        <sz val="12"/>
        <rFont val="Calibri"/>
        <family val="2"/>
        <scheme val="minor"/>
      </rPr>
      <t>nicht</t>
    </r>
    <r>
      <rPr>
        <sz val="12"/>
        <rFont val="Calibri"/>
        <family val="2"/>
        <scheme val="minor"/>
      </rPr>
      <t xml:space="preserve"> z. B. Softwareentwickler für Software der eigenen Produkte)</t>
    </r>
  </si>
  <si>
    <t>Hier sind die Aufwendungen für Zeitarbeitnehmer*innen und vergleichbare externe Beschäftigten (z. B. Interimsbesetzungen) gemeint. IdR. werden diese Aufwendungen als "sonstige betriebliche Aufwendungen" verbucht.</t>
  </si>
  <si>
    <r>
      <t xml:space="preserve">
Bezugsjahr </t>
    </r>
    <r>
      <rPr>
        <sz val="14"/>
        <color theme="1"/>
        <rFont val="Calibri"/>
        <family val="2"/>
        <scheme val="minor"/>
      </rPr>
      <t xml:space="preserve">
(= </t>
    </r>
    <r>
      <rPr>
        <b/>
        <sz val="14"/>
        <color theme="1"/>
        <rFont val="Calibri"/>
        <family val="2"/>
        <scheme val="minor"/>
      </rPr>
      <t>2024</t>
    </r>
    <r>
      <rPr>
        <sz val="14"/>
        <color theme="1"/>
        <rFont val="Calibri"/>
        <family val="2"/>
        <scheme val="minor"/>
      </rPr>
      <t xml:space="preserve"> oder letztes abgeschlossenes Geschäftsjahr)</t>
    </r>
  </si>
  <si>
    <r>
      <t xml:space="preserve">Vorjahr 
</t>
    </r>
    <r>
      <rPr>
        <sz val="14"/>
        <color theme="1"/>
        <rFont val="Calibri"/>
        <family val="2"/>
        <scheme val="minor"/>
      </rPr>
      <t>(= Das Jahr vor dem Bezugsjahr)</t>
    </r>
    <r>
      <rPr>
        <b/>
        <sz val="14"/>
        <color theme="1"/>
        <rFont val="Calibri"/>
        <family val="2"/>
        <scheme val="minor"/>
      </rPr>
      <t xml:space="preserve">
</t>
    </r>
  </si>
  <si>
    <r>
      <t>Stichtag ist das Ende des Bezugsjahres
Es sind die "</t>
    </r>
    <r>
      <rPr>
        <b/>
        <sz val="12"/>
        <rFont val="Calibri"/>
        <family val="2"/>
        <scheme val="minor"/>
      </rPr>
      <t>eigenen</t>
    </r>
    <r>
      <rPr>
        <sz val="12"/>
        <rFont val="Calibri"/>
        <family val="2"/>
        <scheme val="minor"/>
      </rPr>
      <t xml:space="preserve">" Beschäftigten, </t>
    </r>
    <r>
      <rPr>
        <b/>
        <sz val="12"/>
        <rFont val="Calibri"/>
        <family val="2"/>
        <scheme val="minor"/>
      </rPr>
      <t>inklusive</t>
    </r>
    <r>
      <rPr>
        <sz val="12"/>
        <rFont val="Calibri"/>
        <family val="2"/>
        <scheme val="minor"/>
      </rPr>
      <t xml:space="preserve"> Azubis </t>
    </r>
    <r>
      <rPr>
        <b/>
        <sz val="12"/>
        <rFont val="Calibri"/>
        <family val="2"/>
        <scheme val="minor"/>
      </rPr>
      <t>und</t>
    </r>
    <r>
      <rPr>
        <sz val="12"/>
        <rFont val="Calibri"/>
        <family val="2"/>
        <scheme val="minor"/>
      </rPr>
      <t xml:space="preserve"> duale Studenten, </t>
    </r>
    <r>
      <rPr>
        <b/>
        <sz val="12"/>
        <rFont val="Calibri"/>
        <family val="2"/>
        <scheme val="minor"/>
      </rPr>
      <t>ohne</t>
    </r>
    <r>
      <rPr>
        <sz val="12"/>
        <rFont val="Calibri"/>
        <family val="2"/>
        <scheme val="minor"/>
      </rPr>
      <t xml:space="preserve"> Altersteilzeitler*innen in der Freistellungsphase und</t>
    </r>
    <r>
      <rPr>
        <b/>
        <sz val="12"/>
        <rFont val="Calibri"/>
        <family val="2"/>
        <scheme val="minor"/>
      </rPr>
      <t xml:space="preserve"> ohne</t>
    </r>
    <r>
      <rPr>
        <sz val="12"/>
        <rFont val="Calibri"/>
        <family val="2"/>
        <scheme val="minor"/>
      </rPr>
      <t xml:space="preserve"> Zeitarbeitnehmer*innen einzutragen</t>
    </r>
  </si>
  <si>
    <r>
      <t xml:space="preserve">Aktive Beschäftigte = Anzahl der Beschäftigten </t>
    </r>
    <r>
      <rPr>
        <b/>
        <sz val="12"/>
        <rFont val="Calibri"/>
        <family val="2"/>
        <scheme val="minor"/>
      </rPr>
      <t>ohne</t>
    </r>
    <r>
      <rPr>
        <sz val="12"/>
        <rFont val="Calibri"/>
        <family val="2"/>
        <scheme val="minor"/>
      </rPr>
      <t xml:space="preserve"> Auszubildende und Dualstudierende. </t>
    </r>
  </si>
  <si>
    <r>
      <t xml:space="preserve">Einzutragen sind alle Arbeitsunfälle, die </t>
    </r>
    <r>
      <rPr>
        <b/>
        <sz val="12"/>
        <rFont val="Calibri"/>
        <family val="2"/>
        <scheme val="minor"/>
      </rPr>
      <t>mindestens</t>
    </r>
    <r>
      <rPr>
        <sz val="12"/>
        <rFont val="Calibri"/>
        <family val="2"/>
        <scheme val="minor"/>
      </rPr>
      <t xml:space="preserve"> zu </t>
    </r>
    <r>
      <rPr>
        <b/>
        <sz val="12"/>
        <rFont val="Calibri"/>
        <family val="2"/>
        <scheme val="minor"/>
      </rPr>
      <t>einem Tag Ausfall</t>
    </r>
    <r>
      <rPr>
        <sz val="12"/>
        <rFont val="Calibri"/>
        <family val="2"/>
        <scheme val="minor"/>
      </rPr>
      <t xml:space="preserve"> führten. </t>
    </r>
  </si>
  <si>
    <r>
      <t xml:space="preserve">6. Daten für die Produktivitätskennzahlen
 </t>
    </r>
    <r>
      <rPr>
        <b/>
        <sz val="14"/>
        <color theme="4" tint="-0.249977111117893"/>
        <rFont val="Calibri"/>
        <family val="2"/>
        <scheme val="minor"/>
      </rPr>
      <t>+++ Für die Kennzahlenermittlung werden alle Daten des Bezugjahres UND des Vorjahres benötigt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</si>
</sst>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_ ;[Red]\-#,##0\ "/>
    <numFmt numFmtId="165" formatCode="0.0%"/>
    <numFmt numFmtId="166" formatCode="\+\ #,##0"/>
    <numFmt numFmtId="167" formatCode="0.0"/>
  </numFmts>
  <fonts count="27" x14ac:knownFonts="1">
    <font>
      <sz val="11"/>
      <color theme="1"/>
      <name val="Calibri"/>
      <family val="2"/>
      <scheme val="minor"/>
    </font>
    <font>
      <b/>
      <sz val="11"/>
      <color theme="1"/>
      <name val="Calibri"/>
      <family val="2"/>
      <scheme val="minor"/>
    </font>
    <font>
      <sz val="11"/>
      <color theme="1"/>
      <name val="Calibri"/>
      <family val="2"/>
      <scheme val="minor"/>
    </font>
    <font>
      <sz val="9"/>
      <color theme="1"/>
      <name val="Calibri"/>
      <family val="2"/>
      <scheme val="minor"/>
    </font>
    <font>
      <b/>
      <sz val="9"/>
      <color theme="1"/>
      <name val="Calibri"/>
      <family val="2"/>
      <scheme val="minor"/>
    </font>
    <font>
      <sz val="11"/>
      <color theme="8" tint="-0.249977111117893"/>
      <name val="Calibri"/>
      <family val="2"/>
      <scheme val="minor"/>
    </font>
    <font>
      <b/>
      <sz val="24"/>
      <name val="Calibri"/>
      <family val="2"/>
      <scheme val="minor"/>
    </font>
    <font>
      <sz val="12"/>
      <color theme="1"/>
      <name val="Calibri"/>
      <family val="2"/>
      <scheme val="minor"/>
    </font>
    <font>
      <b/>
      <sz val="12"/>
      <color theme="1"/>
      <name val="Calibri"/>
      <family val="2"/>
      <scheme val="minor"/>
    </font>
    <font>
      <b/>
      <sz val="12"/>
      <color rgb="FFFF0000"/>
      <name val="Calibri"/>
      <family val="2"/>
      <scheme val="minor"/>
    </font>
    <font>
      <sz val="24"/>
      <color theme="1"/>
      <name val="Calibri"/>
      <family val="2"/>
      <scheme val="minor"/>
    </font>
    <font>
      <sz val="24"/>
      <color rgb="FFFF0000"/>
      <name val="Calibri"/>
      <family val="2"/>
      <scheme val="minor"/>
    </font>
    <font>
      <b/>
      <sz val="24"/>
      <color theme="8" tint="-0.249977111117893"/>
      <name val="Calibri"/>
      <family val="2"/>
      <scheme val="minor"/>
    </font>
    <font>
      <sz val="14"/>
      <color theme="1"/>
      <name val="Calibri"/>
      <family val="2"/>
      <scheme val="minor"/>
    </font>
    <font>
      <b/>
      <sz val="14"/>
      <color theme="1"/>
      <name val="Calibri"/>
      <family val="2"/>
      <scheme val="minor"/>
    </font>
    <font>
      <i/>
      <sz val="14"/>
      <color theme="1"/>
      <name val="Calibri"/>
      <family val="2"/>
      <scheme val="minor"/>
    </font>
    <font>
      <sz val="14"/>
      <name val="Calibri"/>
      <family val="2"/>
      <scheme val="minor"/>
    </font>
    <font>
      <b/>
      <sz val="14"/>
      <color theme="7"/>
      <name val="Calibri"/>
      <family val="2"/>
      <scheme val="minor"/>
    </font>
    <font>
      <sz val="14"/>
      <color rgb="FFFF0000"/>
      <name val="Calibri"/>
      <family val="2"/>
      <scheme val="minor"/>
    </font>
    <font>
      <strike/>
      <sz val="14"/>
      <color theme="1"/>
      <name val="Calibri"/>
      <family val="2"/>
      <scheme val="minor"/>
    </font>
    <font>
      <b/>
      <i/>
      <sz val="14"/>
      <color theme="1"/>
      <name val="Calibri"/>
      <family val="2"/>
      <scheme val="minor"/>
    </font>
    <font>
      <sz val="8"/>
      <name val="Calibri"/>
      <family val="2"/>
      <scheme val="minor"/>
    </font>
    <font>
      <b/>
      <i/>
      <sz val="18"/>
      <color theme="1"/>
      <name val="Calibri"/>
      <family val="2"/>
      <scheme val="minor"/>
    </font>
    <font>
      <b/>
      <sz val="14"/>
      <name val="Calibri"/>
      <family val="2"/>
      <scheme val="minor"/>
    </font>
    <font>
      <sz val="12"/>
      <name val="Calibri"/>
      <family val="2"/>
      <scheme val="minor"/>
    </font>
    <font>
      <b/>
      <sz val="12"/>
      <name val="Calibri"/>
      <family val="2"/>
      <scheme val="minor"/>
    </font>
    <font>
      <b/>
      <sz val="14"/>
      <color theme="4" tint="-0.249977111117893"/>
      <name val="Calibri"/>
      <family val="2"/>
      <scheme val="minor"/>
    </font>
  </fonts>
  <fills count="15">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0000"/>
        <bgColor indexed="64"/>
      </patternFill>
    </fill>
    <fill>
      <patternFill patternType="lightGrid">
        <bgColor rgb="FFFF0000"/>
      </patternFill>
    </fill>
  </fills>
  <borders count="1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s>
  <cellStyleXfs count="2">
    <xf numFmtId="0" fontId="0" fillId="0" borderId="0"/>
    <xf numFmtId="9" fontId="2" fillId="0" borderId="0" applyFont="0" applyFill="0" applyBorder="0" applyAlignment="0" applyProtection="0"/>
  </cellStyleXfs>
  <cellXfs count="178">
    <xf numFmtId="0" fontId="0" fillId="0" borderId="0" xfId="0"/>
    <xf numFmtId="0" fontId="0" fillId="0" borderId="0" xfId="0" applyAlignment="1">
      <alignment wrapText="1"/>
    </xf>
    <xf numFmtId="0" fontId="1" fillId="0" borderId="0" xfId="0" applyFont="1" applyAlignment="1">
      <alignment wrapText="1"/>
    </xf>
    <xf numFmtId="0" fontId="0" fillId="3" borderId="0" xfId="0" applyFill="1"/>
    <xf numFmtId="0" fontId="1" fillId="6" borderId="0" xfId="0" applyFont="1" applyFill="1"/>
    <xf numFmtId="0" fontId="0" fillId="6" borderId="0" xfId="0" applyFill="1"/>
    <xf numFmtId="0" fontId="1" fillId="7" borderId="0" xfId="0" applyFont="1" applyFill="1"/>
    <xf numFmtId="0" fontId="0" fillId="7" borderId="0" xfId="0" applyFill="1"/>
    <xf numFmtId="0" fontId="1" fillId="8" borderId="0" xfId="0" applyFont="1" applyFill="1"/>
    <xf numFmtId="0" fontId="0" fillId="8" borderId="0" xfId="0" applyFill="1"/>
    <xf numFmtId="0" fontId="0" fillId="6" borderId="0" xfId="0" applyFill="1" applyAlignment="1">
      <alignment horizontal="center"/>
    </xf>
    <xf numFmtId="0" fontId="0" fillId="8" borderId="0" xfId="0" applyFill="1" applyAlignment="1">
      <alignment horizontal="center"/>
    </xf>
    <xf numFmtId="0" fontId="1" fillId="9" borderId="0" xfId="0" applyFont="1" applyFill="1"/>
    <xf numFmtId="0" fontId="0" fillId="5" borderId="0" xfId="0" applyFill="1"/>
    <xf numFmtId="0" fontId="0" fillId="9" borderId="0" xfId="0" applyFill="1" applyAlignment="1">
      <alignment horizontal="center"/>
    </xf>
    <xf numFmtId="0" fontId="0" fillId="0" borderId="0" xfId="0" applyAlignment="1">
      <alignment horizontal="center" wrapText="1"/>
    </xf>
    <xf numFmtId="0" fontId="1" fillId="10" borderId="0" xfId="0" applyFont="1" applyFill="1"/>
    <xf numFmtId="166" fontId="0" fillId="0" borderId="0" xfId="0" quotePrefix="1" applyNumberFormat="1"/>
    <xf numFmtId="0" fontId="1" fillId="0" borderId="0" xfId="0" applyFont="1"/>
    <xf numFmtId="49" fontId="1" fillId="2" borderId="0" xfId="0" applyNumberFormat="1" applyFont="1" applyFill="1" applyAlignment="1">
      <alignment horizontal="center"/>
    </xf>
    <xf numFmtId="49" fontId="0" fillId="0" borderId="0" xfId="0" applyNumberFormat="1"/>
    <xf numFmtId="0" fontId="3" fillId="0" borderId="0" xfId="0" applyFont="1"/>
    <xf numFmtId="164" fontId="0" fillId="0" borderId="0" xfId="0" applyNumberFormat="1" applyAlignment="1">
      <alignment horizontal="center"/>
    </xf>
    <xf numFmtId="0" fontId="3" fillId="0" borderId="0" xfId="0" applyFont="1" applyAlignment="1">
      <alignment horizontal="right"/>
    </xf>
    <xf numFmtId="0" fontId="3" fillId="0" borderId="0" xfId="0" applyFont="1" applyAlignment="1">
      <alignment horizontal="center"/>
    </xf>
    <xf numFmtId="164" fontId="3" fillId="0" borderId="0" xfId="0" applyNumberFormat="1" applyFont="1" applyAlignment="1">
      <alignment horizontal="center"/>
    </xf>
    <xf numFmtId="165" fontId="3" fillId="0" borderId="0" xfId="1" applyNumberFormat="1" applyFont="1" applyFill="1" applyBorder="1" applyAlignment="1">
      <alignment horizontal="center"/>
    </xf>
    <xf numFmtId="10" fontId="3" fillId="0" borderId="0" xfId="1" applyNumberFormat="1" applyFont="1" applyAlignment="1">
      <alignment horizontal="center"/>
    </xf>
    <xf numFmtId="2" fontId="3" fillId="0" borderId="0" xfId="0" applyNumberFormat="1" applyFont="1" applyAlignment="1">
      <alignment horizontal="center"/>
    </xf>
    <xf numFmtId="0" fontId="4" fillId="0" borderId="0" xfId="0" applyFont="1" applyAlignment="1">
      <alignment horizontal="left"/>
    </xf>
    <xf numFmtId="167" fontId="3" fillId="0" borderId="0" xfId="0" applyNumberFormat="1" applyFont="1" applyAlignment="1">
      <alignment horizontal="center"/>
    </xf>
    <xf numFmtId="0" fontId="1" fillId="0" borderId="0" xfId="0" applyFont="1" applyAlignment="1">
      <alignment horizontal="right"/>
    </xf>
    <xf numFmtId="0" fontId="0" fillId="0" borderId="0" xfId="0" applyAlignment="1">
      <alignment horizontal="right"/>
    </xf>
    <xf numFmtId="0" fontId="3" fillId="0" borderId="0" xfId="0" applyFont="1" applyAlignment="1">
      <alignment horizontal="left"/>
    </xf>
    <xf numFmtId="165" fontId="4" fillId="0" borderId="0" xfId="1" applyNumberFormat="1" applyFont="1" applyAlignment="1">
      <alignment horizontal="center"/>
    </xf>
    <xf numFmtId="165" fontId="3" fillId="0" borderId="0" xfId="1" applyNumberFormat="1" applyFont="1" applyAlignment="1">
      <alignment horizontal="center"/>
    </xf>
    <xf numFmtId="0" fontId="0" fillId="11" borderId="0" xfId="0" applyFill="1"/>
    <xf numFmtId="0" fontId="7" fillId="0" borderId="0" xfId="0" applyFont="1"/>
    <xf numFmtId="0" fontId="7" fillId="0" borderId="0" xfId="0" applyFont="1" applyAlignment="1">
      <alignment wrapText="1"/>
    </xf>
    <xf numFmtId="0" fontId="8" fillId="0" borderId="0" xfId="0" applyFont="1" applyAlignment="1">
      <alignment wrapText="1"/>
    </xf>
    <xf numFmtId="0" fontId="8" fillId="0" borderId="7" xfId="0" applyFont="1" applyBorder="1" applyAlignment="1">
      <alignment wrapText="1"/>
    </xf>
    <xf numFmtId="0" fontId="8" fillId="0" borderId="2" xfId="0" applyFont="1" applyBorder="1" applyAlignment="1">
      <alignment wrapText="1"/>
    </xf>
    <xf numFmtId="0" fontId="8" fillId="0" borderId="1" xfId="0" applyFont="1" applyBorder="1" applyAlignment="1">
      <alignment wrapText="1"/>
    </xf>
    <xf numFmtId="0" fontId="7" fillId="0" borderId="3" xfId="0" applyFont="1" applyBorder="1"/>
    <xf numFmtId="0" fontId="9" fillId="0" borderId="0" xfId="0" applyFont="1" applyAlignment="1">
      <alignment wrapText="1"/>
    </xf>
    <xf numFmtId="0" fontId="7" fillId="0" borderId="4" xfId="0" applyFont="1" applyBorder="1" applyAlignment="1">
      <alignment wrapText="1"/>
    </xf>
    <xf numFmtId="0" fontId="7" fillId="0" borderId="4" xfId="0" applyFont="1" applyBorder="1"/>
    <xf numFmtId="0" fontId="8" fillId="2" borderId="0" xfId="0" applyFont="1" applyFill="1" applyAlignment="1">
      <alignment wrapText="1"/>
    </xf>
    <xf numFmtId="0" fontId="7" fillId="0" borderId="3" xfId="0" applyFont="1" applyBorder="1" applyAlignment="1">
      <alignment wrapText="1"/>
    </xf>
    <xf numFmtId="0" fontId="7" fillId="2" borderId="0" xfId="0" applyFont="1" applyFill="1" applyAlignment="1">
      <alignment wrapText="1"/>
    </xf>
    <xf numFmtId="0" fontId="7" fillId="0" borderId="8" xfId="0" applyFont="1" applyBorder="1"/>
    <xf numFmtId="0" fontId="7" fillId="0" borderId="11" xfId="0" applyFont="1" applyBorder="1"/>
    <xf numFmtId="0" fontId="9" fillId="0" borderId="8" xfId="0" applyFont="1" applyBorder="1" applyAlignment="1">
      <alignment wrapText="1"/>
    </xf>
    <xf numFmtId="0" fontId="7" fillId="0" borderId="9" xfId="0" applyFont="1" applyBorder="1" applyAlignment="1">
      <alignment wrapText="1"/>
    </xf>
    <xf numFmtId="0" fontId="7" fillId="0" borderId="9" xfId="0" applyFont="1" applyBorder="1"/>
    <xf numFmtId="0" fontId="7" fillId="0" borderId="8" xfId="0" applyFont="1" applyBorder="1" applyAlignment="1">
      <alignment wrapText="1"/>
    </xf>
    <xf numFmtId="0" fontId="7" fillId="0" borderId="0" xfId="0" applyFont="1" applyAlignment="1">
      <alignment horizontal="left"/>
    </xf>
    <xf numFmtId="0" fontId="8" fillId="0" borderId="0" xfId="0" applyFont="1"/>
    <xf numFmtId="49" fontId="7" fillId="0" borderId="0" xfId="0" applyNumberFormat="1" applyFont="1"/>
    <xf numFmtId="0" fontId="6" fillId="0" borderId="0" xfId="0" applyFont="1" applyAlignment="1">
      <alignment horizontal="left" wrapText="1"/>
    </xf>
    <xf numFmtId="0" fontId="5" fillId="0" borderId="0" xfId="0" applyFont="1" applyAlignment="1">
      <alignment horizontal="center" wrapText="1"/>
    </xf>
    <xf numFmtId="14" fontId="0" fillId="0" borderId="0" xfId="0" applyNumberFormat="1"/>
    <xf numFmtId="0" fontId="10" fillId="0" borderId="0" xfId="0" applyFont="1"/>
    <xf numFmtId="0" fontId="7" fillId="13" borderId="0" xfId="0" applyFont="1" applyFill="1" applyAlignment="1">
      <alignment wrapText="1"/>
    </xf>
    <xf numFmtId="0" fontId="7" fillId="13" borderId="3" xfId="0" applyFont="1" applyFill="1" applyBorder="1"/>
    <xf numFmtId="0" fontId="7" fillId="13" borderId="4" xfId="0" applyFont="1" applyFill="1" applyBorder="1" applyAlignment="1">
      <alignment wrapText="1"/>
    </xf>
    <xf numFmtId="0" fontId="7" fillId="13" borderId="4" xfId="0" applyFont="1" applyFill="1" applyBorder="1"/>
    <xf numFmtId="0" fontId="7" fillId="13" borderId="0" xfId="0" applyFont="1" applyFill="1"/>
    <xf numFmtId="0" fontId="9" fillId="13" borderId="0" xfId="0" applyFont="1" applyFill="1" applyAlignment="1">
      <alignment wrapText="1"/>
    </xf>
    <xf numFmtId="0" fontId="7" fillId="13" borderId="3" xfId="0" applyFont="1" applyFill="1" applyBorder="1" applyAlignment="1">
      <alignment wrapText="1"/>
    </xf>
    <xf numFmtId="0" fontId="8" fillId="13" borderId="0" xfId="0" applyFont="1" applyFill="1" applyAlignment="1">
      <alignment wrapText="1"/>
    </xf>
    <xf numFmtId="0" fontId="13" fillId="0" borderId="0" xfId="0" applyFont="1" applyAlignment="1">
      <alignment horizontal="left" wrapText="1"/>
    </xf>
    <xf numFmtId="0" fontId="13" fillId="0" borderId="0" xfId="0" applyFont="1"/>
    <xf numFmtId="0" fontId="13" fillId="0" borderId="0" xfId="0" applyFont="1" applyAlignment="1">
      <alignment horizontal="right" wrapText="1"/>
    </xf>
    <xf numFmtId="0" fontId="13" fillId="0" borderId="0" xfId="0" applyFont="1" applyAlignment="1">
      <alignment horizontal="center" wrapText="1"/>
    </xf>
    <xf numFmtId="0" fontId="14" fillId="12" borderId="0" xfId="0" applyFont="1" applyFill="1" applyAlignment="1">
      <alignment horizontal="center" wrapText="1"/>
    </xf>
    <xf numFmtId="0" fontId="15" fillId="4" borderId="0" xfId="0" applyFont="1" applyFill="1" applyAlignment="1">
      <alignment horizontal="center" wrapText="1"/>
    </xf>
    <xf numFmtId="0" fontId="13" fillId="3" borderId="0" xfId="0" applyFont="1" applyFill="1" applyAlignment="1">
      <alignment horizontal="center" wrapText="1"/>
    </xf>
    <xf numFmtId="0" fontId="13" fillId="2" borderId="0" xfId="0" applyFont="1" applyFill="1" applyAlignment="1">
      <alignment horizontal="center" wrapText="1"/>
    </xf>
    <xf numFmtId="0" fontId="15" fillId="0" borderId="0" xfId="0" applyFont="1" applyAlignment="1">
      <alignment horizontal="right" wrapText="1"/>
    </xf>
    <xf numFmtId="0" fontId="15" fillId="0" borderId="0" xfId="0" applyFont="1" applyAlignment="1">
      <alignment wrapText="1"/>
    </xf>
    <xf numFmtId="0" fontId="14" fillId="0" borderId="0" xfId="0" applyFont="1" applyAlignment="1">
      <alignment wrapText="1"/>
    </xf>
    <xf numFmtId="0" fontId="14" fillId="0" borderId="8" xfId="0" applyFont="1" applyBorder="1" applyAlignment="1">
      <alignment wrapText="1"/>
    </xf>
    <xf numFmtId="0" fontId="14" fillId="0" borderId="0" xfId="0" applyFont="1" applyAlignment="1">
      <alignment horizontal="center" wrapText="1"/>
    </xf>
    <xf numFmtId="0" fontId="14" fillId="0" borderId="0" xfId="0" applyFont="1"/>
    <xf numFmtId="0" fontId="13" fillId="12" borderId="0" xfId="0" applyFont="1" applyFill="1" applyAlignment="1">
      <alignment wrapText="1"/>
    </xf>
    <xf numFmtId="0" fontId="13" fillId="3" borderId="3" xfId="0" applyFont="1" applyFill="1" applyBorder="1" applyAlignment="1" applyProtection="1">
      <alignment horizontal="right"/>
      <protection locked="0"/>
    </xf>
    <xf numFmtId="0" fontId="17" fillId="0" borderId="0" xfId="0" applyFont="1" applyAlignment="1">
      <alignment wrapText="1"/>
    </xf>
    <xf numFmtId="0" fontId="13" fillId="0" borderId="0" xfId="0" applyFont="1" applyAlignment="1">
      <alignment wrapText="1"/>
    </xf>
    <xf numFmtId="49" fontId="16" fillId="0" borderId="0" xfId="0" applyNumberFormat="1" applyFont="1"/>
    <xf numFmtId="0" fontId="13" fillId="3" borderId="3" xfId="0" applyFont="1" applyFill="1" applyBorder="1" applyAlignment="1" applyProtection="1">
      <alignment horizontal="right" wrapText="1"/>
      <protection locked="0"/>
    </xf>
    <xf numFmtId="0" fontId="13" fillId="3" borderId="4" xfId="0" applyFont="1" applyFill="1" applyBorder="1" applyAlignment="1" applyProtection="1">
      <alignment horizontal="right"/>
      <protection locked="0"/>
    </xf>
    <xf numFmtId="0" fontId="13" fillId="2" borderId="4" xfId="0" applyFont="1" applyFill="1" applyBorder="1" applyAlignment="1">
      <alignment horizontal="right"/>
    </xf>
    <xf numFmtId="0" fontId="13" fillId="13" borderId="3" xfId="0" applyFont="1" applyFill="1" applyBorder="1" applyAlignment="1" applyProtection="1">
      <alignment horizontal="right"/>
      <protection locked="0"/>
    </xf>
    <xf numFmtId="0" fontId="13" fillId="13" borderId="4" xfId="0" applyFont="1" applyFill="1" applyBorder="1" applyAlignment="1">
      <alignment horizontal="right"/>
    </xf>
    <xf numFmtId="0" fontId="16" fillId="13" borderId="0" xfId="0" applyFont="1" applyFill="1" applyAlignment="1">
      <alignment wrapText="1"/>
    </xf>
    <xf numFmtId="0" fontId="13" fillId="13" borderId="0" xfId="0" applyFont="1" applyFill="1" applyAlignment="1">
      <alignment wrapText="1"/>
    </xf>
    <xf numFmtId="0" fontId="14" fillId="12" borderId="0" xfId="0" applyFont="1" applyFill="1"/>
    <xf numFmtId="49" fontId="13" fillId="13" borderId="0" xfId="0" applyNumberFormat="1" applyFont="1" applyFill="1"/>
    <xf numFmtId="0" fontId="13" fillId="13" borderId="6" xfId="0" applyFont="1" applyFill="1" applyBorder="1" applyAlignment="1">
      <alignment wrapText="1"/>
    </xf>
    <xf numFmtId="0" fontId="13" fillId="13" borderId="0" xfId="0" applyFont="1" applyFill="1"/>
    <xf numFmtId="49" fontId="16" fillId="13" borderId="0" xfId="0" applyNumberFormat="1" applyFont="1" applyFill="1"/>
    <xf numFmtId="0" fontId="16" fillId="13" borderId="6" xfId="0" applyFont="1" applyFill="1" applyBorder="1" applyAlignment="1">
      <alignment wrapText="1"/>
    </xf>
    <xf numFmtId="0" fontId="15" fillId="13" borderId="3" xfId="0" applyFont="1" applyFill="1" applyBorder="1" applyAlignment="1">
      <alignment horizontal="left" wrapText="1"/>
    </xf>
    <xf numFmtId="0" fontId="15" fillId="13" borderId="3" xfId="0" applyFont="1" applyFill="1" applyBorder="1" applyAlignment="1">
      <alignment horizontal="left"/>
    </xf>
    <xf numFmtId="164" fontId="20" fillId="13" borderId="3" xfId="0" applyNumberFormat="1" applyFont="1" applyFill="1" applyBorder="1" applyAlignment="1">
      <alignment horizontal="right"/>
    </xf>
    <xf numFmtId="0" fontId="16" fillId="14" borderId="0" xfId="0" applyFont="1" applyFill="1" applyAlignment="1" applyProtection="1">
      <alignment horizontal="center"/>
      <protection locked="0"/>
    </xf>
    <xf numFmtId="3" fontId="13" fillId="3" borderId="3" xfId="0" applyNumberFormat="1" applyFont="1" applyFill="1" applyBorder="1" applyAlignment="1" applyProtection="1">
      <alignment horizontal="right"/>
      <protection locked="0"/>
    </xf>
    <xf numFmtId="3" fontId="13" fillId="3" borderId="4" xfId="0" applyNumberFormat="1" applyFont="1" applyFill="1" applyBorder="1" applyAlignment="1" applyProtection="1">
      <alignment horizontal="right"/>
      <protection locked="0"/>
    </xf>
    <xf numFmtId="0" fontId="13" fillId="0" borderId="8" xfId="0" applyFont="1" applyBorder="1" applyAlignment="1">
      <alignment wrapText="1"/>
    </xf>
    <xf numFmtId="49" fontId="15" fillId="13" borderId="0" xfId="0" applyNumberFormat="1" applyFont="1" applyFill="1"/>
    <xf numFmtId="0" fontId="20" fillId="13" borderId="3" xfId="0" applyFont="1" applyFill="1" applyBorder="1" applyAlignment="1">
      <alignment horizontal="right" wrapText="1"/>
    </xf>
    <xf numFmtId="0" fontId="20" fillId="13" borderId="3" xfId="0" applyFont="1" applyFill="1" applyBorder="1" applyAlignment="1">
      <alignment horizontal="right"/>
    </xf>
    <xf numFmtId="0" fontId="7" fillId="0" borderId="7" xfId="0" applyFont="1" applyBorder="1"/>
    <xf numFmtId="0" fontId="7" fillId="0" borderId="7" xfId="0" applyFont="1" applyBorder="1" applyAlignment="1">
      <alignment wrapText="1"/>
    </xf>
    <xf numFmtId="0" fontId="14" fillId="12" borderId="4" xfId="0" applyFont="1" applyFill="1" applyBorder="1" applyAlignment="1">
      <alignment horizontal="center" wrapText="1"/>
    </xf>
    <xf numFmtId="0" fontId="14" fillId="12" borderId="3" xfId="0" applyFont="1" applyFill="1" applyBorder="1" applyAlignment="1">
      <alignment horizontal="center" wrapText="1"/>
    </xf>
    <xf numFmtId="0" fontId="16" fillId="14" borderId="0" xfId="0" applyFont="1" applyFill="1" applyAlignment="1" applyProtection="1">
      <alignment horizontal="center" wrapText="1"/>
      <protection locked="0"/>
    </xf>
    <xf numFmtId="0" fontId="16" fillId="0" borderId="0" xfId="0" applyFont="1" applyAlignment="1">
      <alignment vertical="top" wrapText="1"/>
    </xf>
    <xf numFmtId="0" fontId="16" fillId="13" borderId="0" xfId="0" applyFont="1" applyFill="1" applyAlignment="1">
      <alignment vertical="top" wrapText="1"/>
    </xf>
    <xf numFmtId="0" fontId="13" fillId="12" borderId="0" xfId="0" applyFont="1" applyFill="1" applyAlignment="1">
      <alignment vertical="center"/>
    </xf>
    <xf numFmtId="0" fontId="14" fillId="12" borderId="6" xfId="0" applyFont="1" applyFill="1" applyBorder="1" applyAlignment="1">
      <alignment vertical="center" wrapText="1"/>
    </xf>
    <xf numFmtId="0" fontId="14" fillId="12" borderId="3" xfId="0" applyFont="1" applyFill="1" applyBorder="1" applyAlignment="1">
      <alignment horizontal="center" vertical="center"/>
    </xf>
    <xf numFmtId="0" fontId="14" fillId="12" borderId="4" xfId="0" applyFont="1" applyFill="1" applyBorder="1" applyAlignment="1">
      <alignment horizontal="center" vertical="center"/>
    </xf>
    <xf numFmtId="0" fontId="14" fillId="12" borderId="0" xfId="0" applyFont="1" applyFill="1" applyAlignment="1">
      <alignment vertical="center"/>
    </xf>
    <xf numFmtId="0" fontId="14" fillId="12" borderId="5" xfId="0" applyFont="1" applyFill="1" applyBorder="1" applyAlignment="1">
      <alignment vertical="center" wrapText="1"/>
    </xf>
    <xf numFmtId="0" fontId="14" fillId="12" borderId="5" xfId="0" applyFont="1" applyFill="1" applyBorder="1" applyAlignment="1">
      <alignment vertical="center"/>
    </xf>
    <xf numFmtId="0" fontId="14" fillId="12" borderId="1" xfId="0" applyFont="1" applyFill="1" applyBorder="1" applyAlignment="1">
      <alignment horizontal="center" vertical="center" wrapText="1"/>
    </xf>
    <xf numFmtId="0" fontId="14" fillId="12" borderId="2" xfId="0" applyFont="1" applyFill="1" applyBorder="1" applyAlignment="1">
      <alignment horizontal="center" vertical="center" wrapText="1"/>
    </xf>
    <xf numFmtId="0" fontId="13" fillId="12" borderId="0" xfId="0" applyFont="1" applyFill="1" applyAlignment="1">
      <alignment vertical="center" wrapText="1"/>
    </xf>
    <xf numFmtId="49" fontId="13" fillId="0" borderId="0" xfId="0" applyNumberFormat="1" applyFont="1" applyAlignment="1">
      <alignment vertical="top"/>
    </xf>
    <xf numFmtId="0" fontId="13" fillId="0" borderId="6" xfId="0" applyFont="1" applyBorder="1" applyAlignment="1">
      <alignment vertical="top" wrapText="1"/>
    </xf>
    <xf numFmtId="0" fontId="13" fillId="0" borderId="0" xfId="0" applyFont="1" applyAlignment="1">
      <alignment vertical="top"/>
    </xf>
    <xf numFmtId="0" fontId="13" fillId="3" borderId="3" xfId="0" applyFont="1" applyFill="1" applyBorder="1" applyAlignment="1" applyProtection="1">
      <alignment horizontal="right" vertical="top"/>
      <protection locked="0"/>
    </xf>
    <xf numFmtId="0" fontId="13" fillId="2" borderId="4" xfId="0" applyFont="1" applyFill="1" applyBorder="1" applyAlignment="1">
      <alignment horizontal="right" vertical="top" wrapText="1"/>
    </xf>
    <xf numFmtId="0" fontId="16" fillId="3" borderId="3" xfId="0" applyFont="1" applyFill="1" applyBorder="1" applyAlignment="1" applyProtection="1">
      <alignment horizontal="right" vertical="top"/>
      <protection locked="0"/>
    </xf>
    <xf numFmtId="0" fontId="7" fillId="0" borderId="0" xfId="0" applyFont="1" applyAlignment="1">
      <alignment vertical="top"/>
    </xf>
    <xf numFmtId="0" fontId="7" fillId="0" borderId="0" xfId="0" applyFont="1" applyAlignment="1">
      <alignment vertical="top" wrapText="1"/>
    </xf>
    <xf numFmtId="0" fontId="13" fillId="2" borderId="4" xfId="0" applyFont="1" applyFill="1" applyBorder="1" applyAlignment="1">
      <alignment horizontal="right" vertical="top"/>
    </xf>
    <xf numFmtId="49" fontId="19" fillId="13" borderId="0" xfId="0" applyNumberFormat="1" applyFont="1" applyFill="1" applyAlignment="1">
      <alignment vertical="top"/>
    </xf>
    <xf numFmtId="0" fontId="19" fillId="13" borderId="6" xfId="0" applyFont="1" applyFill="1" applyBorder="1" applyAlignment="1">
      <alignment vertical="top" wrapText="1"/>
    </xf>
    <xf numFmtId="0" fontId="19" fillId="13" borderId="0" xfId="0" applyFont="1" applyFill="1" applyAlignment="1">
      <alignment vertical="top"/>
    </xf>
    <xf numFmtId="0" fontId="13" fillId="13" borderId="3" xfId="0" applyFont="1" applyFill="1" applyBorder="1" applyAlignment="1" applyProtection="1">
      <alignment horizontal="right" vertical="top"/>
      <protection locked="0"/>
    </xf>
    <xf numFmtId="0" fontId="13" fillId="13" borderId="4" xfId="0" applyFont="1" applyFill="1" applyBorder="1" applyAlignment="1">
      <alignment horizontal="right" vertical="top"/>
    </xf>
    <xf numFmtId="0" fontId="20" fillId="4" borderId="3" xfId="0" applyFont="1" applyFill="1" applyBorder="1" applyAlignment="1">
      <alignment horizontal="right" vertical="top" wrapText="1"/>
    </xf>
    <xf numFmtId="0" fontId="13" fillId="0" borderId="6" xfId="0" applyFont="1" applyBorder="1" applyAlignment="1">
      <alignment vertical="top"/>
    </xf>
    <xf numFmtId="49" fontId="15" fillId="0" borderId="0" xfId="0" applyNumberFormat="1" applyFont="1" applyAlignment="1">
      <alignment vertical="top"/>
    </xf>
    <xf numFmtId="0" fontId="23" fillId="12" borderId="6" xfId="0" applyFont="1" applyFill="1" applyBorder="1" applyAlignment="1">
      <alignment vertical="center" wrapText="1"/>
    </xf>
    <xf numFmtId="0" fontId="13" fillId="13" borderId="6" xfId="0" applyFont="1" applyFill="1" applyBorder="1" applyAlignment="1">
      <alignment vertical="top" wrapText="1"/>
    </xf>
    <xf numFmtId="0" fontId="16" fillId="13" borderId="0" xfId="0" applyFont="1" applyFill="1" applyAlignment="1">
      <alignment vertical="top"/>
    </xf>
    <xf numFmtId="0" fontId="16" fillId="0" borderId="6" xfId="0" applyFont="1" applyBorder="1" applyAlignment="1">
      <alignment vertical="top" wrapText="1"/>
    </xf>
    <xf numFmtId="0" fontId="16" fillId="0" borderId="6" xfId="0" applyFont="1" applyBorder="1" applyAlignment="1">
      <alignment vertical="top"/>
    </xf>
    <xf numFmtId="0" fontId="16" fillId="0" borderId="10" xfId="0" applyFont="1" applyBorder="1" applyAlignment="1">
      <alignment vertical="top" wrapText="1"/>
    </xf>
    <xf numFmtId="0" fontId="16" fillId="0" borderId="10" xfId="0" applyFont="1" applyBorder="1" applyAlignment="1">
      <alignment vertical="top"/>
    </xf>
    <xf numFmtId="49" fontId="13" fillId="13" borderId="0" xfId="0" applyNumberFormat="1" applyFont="1" applyFill="1" applyAlignment="1">
      <alignment vertical="center"/>
    </xf>
    <xf numFmtId="0" fontId="16" fillId="14" borderId="0" xfId="0" applyFont="1" applyFill="1" applyAlignment="1" applyProtection="1">
      <alignment horizontal="center" vertical="center"/>
      <protection locked="0"/>
    </xf>
    <xf numFmtId="0" fontId="24" fillId="0" borderId="0" xfId="0" applyFont="1" applyAlignment="1">
      <alignment vertical="top" wrapText="1"/>
    </xf>
    <xf numFmtId="0" fontId="24" fillId="13" borderId="0" xfId="0" applyFont="1" applyFill="1" applyAlignment="1">
      <alignment vertical="top" wrapText="1"/>
    </xf>
    <xf numFmtId="0" fontId="24" fillId="0" borderId="3" xfId="0" applyFont="1" applyBorder="1" applyAlignment="1">
      <alignment vertical="top" wrapText="1"/>
    </xf>
    <xf numFmtId="0" fontId="24" fillId="0" borderId="8" xfId="0" applyFont="1" applyBorder="1" applyAlignment="1">
      <alignment vertical="top" wrapText="1"/>
    </xf>
    <xf numFmtId="0" fontId="14" fillId="12" borderId="3" xfId="0" applyFont="1" applyFill="1" applyBorder="1" applyAlignment="1">
      <alignment horizontal="center" wrapText="1"/>
    </xf>
    <xf numFmtId="0" fontId="14" fillId="12" borderId="4" xfId="0" applyFont="1" applyFill="1" applyBorder="1" applyAlignment="1">
      <alignment horizontal="center" wrapText="1"/>
    </xf>
    <xf numFmtId="0" fontId="13" fillId="0" borderId="0" xfId="0" applyFont="1" applyAlignment="1">
      <alignment horizontal="left" wrapText="1"/>
    </xf>
    <xf numFmtId="0" fontId="22" fillId="0" borderId="0" xfId="0" applyFont="1" applyAlignment="1">
      <alignment horizontal="left" vertical="center" wrapText="1"/>
    </xf>
    <xf numFmtId="0" fontId="14" fillId="0" borderId="0" xfId="0" applyFont="1" applyAlignment="1">
      <alignment horizontal="left"/>
    </xf>
    <xf numFmtId="0" fontId="13" fillId="3" borderId="0" xfId="0" applyFont="1" applyFill="1" applyAlignment="1" applyProtection="1">
      <alignment horizontal="center"/>
      <protection locked="0"/>
    </xf>
    <xf numFmtId="0" fontId="3" fillId="0" borderId="0" xfId="0" applyFont="1" applyAlignment="1">
      <alignment horizontal="center"/>
    </xf>
    <xf numFmtId="0" fontId="3" fillId="0" borderId="0" xfId="0" applyFont="1" applyAlignment="1">
      <alignment horizontal="left"/>
    </xf>
    <xf numFmtId="0" fontId="4" fillId="0" borderId="0" xfId="0" applyFont="1" applyAlignment="1">
      <alignment horizontal="center"/>
    </xf>
    <xf numFmtId="165" fontId="4" fillId="0" borderId="0" xfId="1" applyNumberFormat="1" applyFont="1" applyAlignment="1">
      <alignment horizontal="center"/>
    </xf>
    <xf numFmtId="165" fontId="3" fillId="0" borderId="0" xfId="1" applyNumberFormat="1" applyFont="1" applyAlignment="1">
      <alignment horizontal="center"/>
    </xf>
    <xf numFmtId="0" fontId="3" fillId="0" borderId="0" xfId="0" applyFont="1" applyAlignment="1">
      <alignment horizontal="center" vertical="center" wrapText="1"/>
    </xf>
    <xf numFmtId="49" fontId="1" fillId="2" borderId="0" xfId="0" applyNumberFormat="1" applyFont="1" applyFill="1" applyAlignment="1">
      <alignment horizontal="center"/>
    </xf>
    <xf numFmtId="0" fontId="5" fillId="0" borderId="0" xfId="0" applyFont="1" applyAlignment="1">
      <alignment horizontal="center" wrapText="1"/>
    </xf>
    <xf numFmtId="0" fontId="0" fillId="0" borderId="0" xfId="0" applyAlignment="1">
      <alignment horizontal="center" wrapText="1"/>
    </xf>
    <xf numFmtId="165" fontId="3" fillId="0" borderId="0" xfId="0" applyNumberFormat="1" applyFont="1" applyAlignment="1">
      <alignment horizontal="center"/>
    </xf>
    <xf numFmtId="0" fontId="1" fillId="3" borderId="0" xfId="0" applyFont="1" applyFill="1" applyAlignment="1">
      <alignment horizontal="center"/>
    </xf>
    <xf numFmtId="0" fontId="1" fillId="5" borderId="0" xfId="0" applyFont="1" applyFill="1" applyAlignment="1">
      <alignment horizontal="center"/>
    </xf>
  </cellXfs>
  <cellStyles count="2">
    <cellStyle name="Prozent" xfId="1" builtinId="5"/>
    <cellStyle name="Standard" xfId="0" builtinId="0"/>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2498912</xdr:colOff>
      <xdr:row>0</xdr:row>
      <xdr:rowOff>0</xdr:rowOff>
    </xdr:from>
    <xdr:to>
      <xdr:col>1</xdr:col>
      <xdr:colOff>4288043</xdr:colOff>
      <xdr:row>1</xdr:row>
      <xdr:rowOff>304017</xdr:rowOff>
    </xdr:to>
    <xdr:pic>
      <xdr:nvPicPr>
        <xdr:cNvPr id="5" name="Grafik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61555" y="0"/>
          <a:ext cx="1792941" cy="616981"/>
        </a:xfrm>
        <a:prstGeom prst="rect">
          <a:avLst/>
        </a:prstGeom>
      </xdr:spPr>
    </xdr:pic>
    <xdr:clientData/>
  </xdr:twoCellAnchor>
  <xdr:twoCellAnchor editAs="oneCell">
    <xdr:from>
      <xdr:col>0</xdr:col>
      <xdr:colOff>402612</xdr:colOff>
      <xdr:row>0</xdr:row>
      <xdr:rowOff>98452</xdr:rowOff>
    </xdr:from>
    <xdr:to>
      <xdr:col>1</xdr:col>
      <xdr:colOff>2077760</xdr:colOff>
      <xdr:row>1</xdr:row>
      <xdr:rowOff>283035</xdr:rowOff>
    </xdr:to>
    <xdr:pic>
      <xdr:nvPicPr>
        <xdr:cNvPr id="6" name="Grafik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02612" y="98452"/>
          <a:ext cx="2124456" cy="489927"/>
        </a:xfrm>
        <a:prstGeom prst="rect">
          <a:avLst/>
        </a:prstGeom>
      </xdr:spPr>
    </xdr:pic>
    <xdr:clientData/>
  </xdr:twoCellAnchor>
  <xdr:twoCellAnchor editAs="oneCell">
    <xdr:from>
      <xdr:col>1</xdr:col>
      <xdr:colOff>21531</xdr:colOff>
      <xdr:row>3</xdr:row>
      <xdr:rowOff>311346</xdr:rowOff>
    </xdr:from>
    <xdr:to>
      <xdr:col>1</xdr:col>
      <xdr:colOff>3069226</xdr:colOff>
      <xdr:row>10</xdr:row>
      <xdr:rowOff>47896</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3"/>
        <a:stretch>
          <a:fillRect/>
        </a:stretch>
      </xdr:blipFill>
      <xdr:spPr>
        <a:xfrm>
          <a:off x="497781" y="1345489"/>
          <a:ext cx="3047695" cy="234912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V75"/>
  <sheetViews>
    <sheetView tabSelected="1" topLeftCell="A38" zoomScale="115" zoomScaleNormal="115" zoomScaleSheetLayoutView="55" workbookViewId="0">
      <pane xSplit="2" topLeftCell="C1" activePane="topRight" state="frozen"/>
      <selection pane="topRight" activeCell="D51" sqref="D51"/>
    </sheetView>
  </sheetViews>
  <sheetFormatPr baseColWidth="10" defaultColWidth="11.5703125" defaultRowHeight="15.75" x14ac:dyDescent="0.25"/>
  <cols>
    <col min="1" max="1" width="7" style="37" customWidth="1"/>
    <col min="2" max="2" width="80.5703125" style="38" customWidth="1"/>
    <col min="3" max="3" width="12.42578125" style="37" customWidth="1"/>
    <col min="4" max="5" width="21.5703125" style="37" customWidth="1"/>
    <col min="6" max="6" width="76.140625" style="37" customWidth="1"/>
    <col min="7" max="7" width="90" style="37" hidden="1" customWidth="1"/>
    <col min="8" max="8" width="23.7109375" style="37" hidden="1" customWidth="1"/>
    <col min="9" max="10" width="23.7109375" style="38" hidden="1" customWidth="1"/>
    <col min="11" max="11" width="21.42578125" style="37" hidden="1" customWidth="1"/>
    <col min="12" max="18" width="24" style="37" hidden="1" customWidth="1"/>
    <col min="19" max="21" width="24" style="37" customWidth="1"/>
    <col min="22" max="22" width="9.7109375" style="37" customWidth="1"/>
    <col min="23" max="16384" width="11.5703125" style="37"/>
  </cols>
  <sheetData>
    <row r="1" spans="1:22" ht="25.15" customHeight="1" x14ac:dyDescent="0.25"/>
    <row r="2" spans="1:22" ht="25.15" customHeight="1" x14ac:dyDescent="0.25"/>
    <row r="3" spans="1:22" ht="30" customHeight="1" x14ac:dyDescent="0.5">
      <c r="B3" s="59" t="s">
        <v>472</v>
      </c>
      <c r="C3" s="62" t="s">
        <v>451</v>
      </c>
    </row>
    <row r="4" spans="1:22" ht="25.15" customHeight="1" x14ac:dyDescent="0.3">
      <c r="B4" s="71"/>
      <c r="C4" s="164" t="s">
        <v>165</v>
      </c>
      <c r="D4" s="164"/>
      <c r="E4" s="164"/>
      <c r="F4" s="72"/>
      <c r="G4" s="72"/>
    </row>
    <row r="5" spans="1:22" ht="30" customHeight="1" x14ac:dyDescent="0.3">
      <c r="B5" s="73" t="s">
        <v>149</v>
      </c>
      <c r="C5" s="165"/>
      <c r="D5" s="165"/>
      <c r="E5" s="165"/>
      <c r="F5" s="162" t="s">
        <v>450</v>
      </c>
      <c r="G5" s="74" t="s">
        <v>68</v>
      </c>
    </row>
    <row r="6" spans="1:22" ht="30" customHeight="1" x14ac:dyDescent="0.3">
      <c r="B6" s="73" t="s">
        <v>189</v>
      </c>
      <c r="C6" s="165"/>
      <c r="D6" s="165"/>
      <c r="E6" s="165"/>
      <c r="F6" s="162"/>
      <c r="G6" s="75" t="s">
        <v>377</v>
      </c>
    </row>
    <row r="7" spans="1:22" ht="30" customHeight="1" x14ac:dyDescent="0.3">
      <c r="B7" s="73" t="s">
        <v>148</v>
      </c>
      <c r="C7" s="165"/>
      <c r="D7" s="165"/>
      <c r="E7" s="165"/>
      <c r="G7" s="77" t="s">
        <v>112</v>
      </c>
    </row>
    <row r="8" spans="1:22" ht="30" customHeight="1" x14ac:dyDescent="0.3">
      <c r="B8" s="73" t="s">
        <v>150</v>
      </c>
      <c r="C8" s="165"/>
      <c r="D8" s="165"/>
      <c r="E8" s="165"/>
      <c r="G8" s="78" t="s">
        <v>113</v>
      </c>
    </row>
    <row r="9" spans="1:22" ht="30" customHeight="1" x14ac:dyDescent="0.3">
      <c r="B9" s="73" t="s">
        <v>361</v>
      </c>
      <c r="C9" s="165"/>
      <c r="D9" s="165"/>
      <c r="E9" s="165"/>
      <c r="G9" s="76" t="s">
        <v>155</v>
      </c>
    </row>
    <row r="10" spans="1:22" ht="30" customHeight="1" x14ac:dyDescent="0.3">
      <c r="B10" s="73" t="s">
        <v>151</v>
      </c>
      <c r="C10" s="165"/>
      <c r="D10" s="165"/>
      <c r="E10" s="165"/>
      <c r="F10" s="72"/>
    </row>
    <row r="11" spans="1:22" ht="30" customHeight="1" x14ac:dyDescent="0.3">
      <c r="B11" s="73" t="s">
        <v>152</v>
      </c>
      <c r="C11" s="165"/>
      <c r="D11" s="165"/>
      <c r="E11" s="165"/>
      <c r="F11" s="72"/>
      <c r="G11" s="72"/>
    </row>
    <row r="12" spans="1:22" ht="53.25" customHeight="1" thickBot="1" x14ac:dyDescent="0.35">
      <c r="B12" s="79"/>
      <c r="C12" s="163" t="s">
        <v>474</v>
      </c>
      <c r="D12" s="163"/>
      <c r="E12" s="163"/>
      <c r="F12" s="163"/>
      <c r="G12" s="80"/>
    </row>
    <row r="13" spans="1:22" ht="98.85" customHeight="1" thickBot="1" x14ac:dyDescent="0.35">
      <c r="A13" s="84"/>
      <c r="B13" s="81" t="s">
        <v>1</v>
      </c>
      <c r="C13" s="82" t="s">
        <v>115</v>
      </c>
      <c r="D13" s="83" t="s">
        <v>441</v>
      </c>
      <c r="E13" s="83"/>
      <c r="F13" s="81" t="s">
        <v>452</v>
      </c>
      <c r="G13" s="81" t="s">
        <v>226</v>
      </c>
      <c r="H13" s="40" t="s">
        <v>55</v>
      </c>
      <c r="I13" s="40" t="s">
        <v>62</v>
      </c>
      <c r="J13" s="40" t="s">
        <v>63</v>
      </c>
      <c r="K13" s="41" t="s">
        <v>56</v>
      </c>
      <c r="L13" s="42" t="s">
        <v>28</v>
      </c>
      <c r="M13" s="41" t="s">
        <v>29</v>
      </c>
      <c r="N13" s="42" t="s">
        <v>90</v>
      </c>
      <c r="O13" s="40" t="s">
        <v>91</v>
      </c>
      <c r="P13" s="40" t="s">
        <v>92</v>
      </c>
      <c r="Q13" s="40" t="s">
        <v>93</v>
      </c>
      <c r="R13" s="41" t="s">
        <v>93</v>
      </c>
      <c r="S13" s="39"/>
      <c r="T13" s="39"/>
      <c r="U13" s="39"/>
      <c r="V13" s="39"/>
    </row>
    <row r="14" spans="1:22" ht="60" customHeight="1" x14ac:dyDescent="0.3">
      <c r="A14" s="124"/>
      <c r="B14" s="125" t="s">
        <v>23</v>
      </c>
      <c r="C14" s="126"/>
      <c r="D14" s="127">
        <v>2024</v>
      </c>
      <c r="E14" s="128"/>
      <c r="F14" s="129"/>
      <c r="G14" s="85"/>
      <c r="H14" s="43"/>
      <c r="K14" s="45" t="s">
        <v>19</v>
      </c>
      <c r="L14" s="43"/>
      <c r="M14" s="46"/>
      <c r="N14" s="43"/>
      <c r="R14" s="46"/>
    </row>
    <row r="15" spans="1:22" ht="79.150000000000006" customHeight="1" x14ac:dyDescent="0.3">
      <c r="A15" s="130" t="s">
        <v>30</v>
      </c>
      <c r="B15" s="131" t="s">
        <v>455</v>
      </c>
      <c r="C15" s="132" t="s">
        <v>5</v>
      </c>
      <c r="D15" s="133"/>
      <c r="E15" s="134"/>
      <c r="F15" s="156" t="s">
        <v>488</v>
      </c>
      <c r="G15" s="87"/>
      <c r="H15" s="43" t="s">
        <v>3</v>
      </c>
      <c r="I15" s="44" t="s">
        <v>17</v>
      </c>
      <c r="J15" s="44" t="s">
        <v>17</v>
      </c>
      <c r="K15" s="45"/>
      <c r="L15" s="43" t="s">
        <v>4</v>
      </c>
      <c r="M15" s="46" t="s">
        <v>4</v>
      </c>
      <c r="N15" s="43"/>
      <c r="Q15" s="38" t="s">
        <v>83</v>
      </c>
      <c r="R15" s="46"/>
    </row>
    <row r="16" spans="1:22" ht="60" customHeight="1" x14ac:dyDescent="0.3">
      <c r="A16" s="130" t="s">
        <v>31</v>
      </c>
      <c r="B16" s="131" t="s">
        <v>154</v>
      </c>
      <c r="C16" s="132" t="s">
        <v>5</v>
      </c>
      <c r="D16" s="135"/>
      <c r="E16" s="134"/>
      <c r="F16" s="156" t="s">
        <v>454</v>
      </c>
      <c r="G16" s="88" t="s">
        <v>442</v>
      </c>
      <c r="H16" s="43" t="s">
        <v>3</v>
      </c>
      <c r="I16" s="44" t="s">
        <v>17</v>
      </c>
      <c r="J16" s="47"/>
      <c r="K16" s="45"/>
      <c r="L16" s="43" t="s">
        <v>4</v>
      </c>
      <c r="M16" s="46"/>
      <c r="N16" s="48" t="s">
        <v>94</v>
      </c>
      <c r="Q16" s="38" t="s">
        <v>69</v>
      </c>
      <c r="R16" s="46"/>
    </row>
    <row r="17" spans="1:18" hidden="1" x14ac:dyDescent="0.25">
      <c r="A17" s="136"/>
      <c r="B17" s="137"/>
      <c r="C17" s="136"/>
      <c r="D17" s="136"/>
      <c r="E17" s="136"/>
      <c r="F17" s="136"/>
    </row>
    <row r="18" spans="1:18" ht="15" hidden="1" customHeight="1" x14ac:dyDescent="0.25">
      <c r="A18" s="136"/>
      <c r="B18" s="137"/>
      <c r="C18" s="136"/>
      <c r="D18" s="136"/>
      <c r="E18" s="136"/>
      <c r="F18" s="136"/>
    </row>
    <row r="19" spans="1:18" ht="60" customHeight="1" x14ac:dyDescent="0.3">
      <c r="A19" s="130" t="s">
        <v>34</v>
      </c>
      <c r="B19" s="131" t="s">
        <v>117</v>
      </c>
      <c r="C19" s="132" t="s">
        <v>5</v>
      </c>
      <c r="D19" s="133"/>
      <c r="E19" s="138"/>
      <c r="F19" s="156" t="s">
        <v>475</v>
      </c>
      <c r="G19" s="88"/>
      <c r="H19" s="43" t="s">
        <v>3</v>
      </c>
      <c r="I19" s="38" t="s">
        <v>16</v>
      </c>
      <c r="J19" s="49"/>
      <c r="K19" s="45"/>
      <c r="L19" s="43" t="s">
        <v>4</v>
      </c>
      <c r="M19" s="46"/>
      <c r="N19" s="43"/>
      <c r="P19" s="38" t="s">
        <v>95</v>
      </c>
      <c r="Q19" s="38" t="s">
        <v>70</v>
      </c>
      <c r="R19" s="46"/>
    </row>
    <row r="20" spans="1:18" ht="60" customHeight="1" x14ac:dyDescent="0.3">
      <c r="A20" s="130" t="s">
        <v>35</v>
      </c>
      <c r="B20" s="131" t="s">
        <v>116</v>
      </c>
      <c r="C20" s="132" t="s">
        <v>5</v>
      </c>
      <c r="D20" s="133"/>
      <c r="E20" s="138"/>
      <c r="F20" s="156" t="s">
        <v>475</v>
      </c>
      <c r="G20" s="88"/>
      <c r="H20" s="43" t="s">
        <v>3</v>
      </c>
      <c r="I20" s="44" t="s">
        <v>17</v>
      </c>
      <c r="J20" s="44" t="s">
        <v>17</v>
      </c>
      <c r="K20" s="45"/>
      <c r="L20" s="43" t="s">
        <v>4</v>
      </c>
      <c r="M20" s="46" t="s">
        <v>4</v>
      </c>
      <c r="N20" s="48" t="s">
        <v>96</v>
      </c>
      <c r="Q20" s="38" t="s">
        <v>84</v>
      </c>
      <c r="R20" s="45" t="s">
        <v>71</v>
      </c>
    </row>
    <row r="21" spans="1:18" ht="60" customHeight="1" x14ac:dyDescent="0.3">
      <c r="A21" s="130" t="s">
        <v>36</v>
      </c>
      <c r="B21" s="131" t="s">
        <v>7</v>
      </c>
      <c r="C21" s="132" t="s">
        <v>5</v>
      </c>
      <c r="D21" s="133"/>
      <c r="E21" s="138"/>
      <c r="F21" s="156" t="s">
        <v>475</v>
      </c>
      <c r="G21" s="88"/>
      <c r="H21" s="43" t="s">
        <v>3</v>
      </c>
      <c r="I21" s="44" t="s">
        <v>17</v>
      </c>
      <c r="J21" s="44" t="s">
        <v>17</v>
      </c>
      <c r="K21" s="45"/>
      <c r="L21" s="43" t="s">
        <v>4</v>
      </c>
      <c r="M21" s="46" t="s">
        <v>4</v>
      </c>
      <c r="N21" s="48" t="s">
        <v>97</v>
      </c>
      <c r="P21" s="38"/>
      <c r="Q21" s="38" t="s">
        <v>72</v>
      </c>
      <c r="R21" s="46"/>
    </row>
    <row r="22" spans="1:18" ht="60" customHeight="1" x14ac:dyDescent="0.3">
      <c r="A22" s="130" t="s">
        <v>37</v>
      </c>
      <c r="B22" s="131" t="s">
        <v>171</v>
      </c>
      <c r="C22" s="132" t="s">
        <v>5</v>
      </c>
      <c r="D22" s="133"/>
      <c r="E22" s="138"/>
      <c r="F22" s="156" t="s">
        <v>475</v>
      </c>
      <c r="G22" s="88"/>
      <c r="H22" s="43" t="s">
        <v>3</v>
      </c>
      <c r="I22" s="38" t="s">
        <v>16</v>
      </c>
      <c r="J22" s="49"/>
      <c r="K22" s="45"/>
      <c r="L22" s="43" t="s">
        <v>4</v>
      </c>
      <c r="M22" s="46"/>
      <c r="N22" s="43"/>
      <c r="P22" s="38" t="s">
        <v>98</v>
      </c>
      <c r="Q22" s="38" t="s">
        <v>73</v>
      </c>
      <c r="R22" s="46"/>
    </row>
    <row r="23" spans="1:18" s="67" customFormat="1" ht="60" hidden="1" customHeight="1" x14ac:dyDescent="0.3">
      <c r="A23" s="139" t="s">
        <v>38</v>
      </c>
      <c r="B23" s="140" t="s">
        <v>20</v>
      </c>
      <c r="C23" s="141" t="s">
        <v>5</v>
      </c>
      <c r="D23" s="142"/>
      <c r="E23" s="143"/>
      <c r="F23" s="157" t="s">
        <v>378</v>
      </c>
      <c r="G23" s="96"/>
      <c r="H23" s="64" t="s">
        <v>3</v>
      </c>
      <c r="I23" s="63" t="s">
        <v>16</v>
      </c>
      <c r="J23" s="63"/>
      <c r="K23" s="65"/>
      <c r="L23" s="64" t="s">
        <v>4</v>
      </c>
      <c r="M23" s="66"/>
      <c r="N23" s="64"/>
      <c r="P23" s="63" t="s">
        <v>99</v>
      </c>
      <c r="Q23" s="63" t="s">
        <v>75</v>
      </c>
      <c r="R23" s="66"/>
    </row>
    <row r="24" spans="1:18" s="67" customFormat="1" ht="60" hidden="1" customHeight="1" x14ac:dyDescent="0.3">
      <c r="A24" s="139" t="s">
        <v>39</v>
      </c>
      <c r="B24" s="140" t="s">
        <v>21</v>
      </c>
      <c r="C24" s="141" t="s">
        <v>5</v>
      </c>
      <c r="D24" s="142"/>
      <c r="E24" s="143"/>
      <c r="F24" s="157" t="s">
        <v>378</v>
      </c>
      <c r="G24" s="96"/>
      <c r="H24" s="64" t="s">
        <v>3</v>
      </c>
      <c r="I24" s="68" t="s">
        <v>17</v>
      </c>
      <c r="J24" s="68" t="s">
        <v>17</v>
      </c>
      <c r="K24" s="65"/>
      <c r="L24" s="64" t="s">
        <v>4</v>
      </c>
      <c r="M24" s="66" t="s">
        <v>4</v>
      </c>
      <c r="N24" s="69" t="s">
        <v>101</v>
      </c>
      <c r="P24" s="63"/>
      <c r="Q24" s="63" t="s">
        <v>76</v>
      </c>
      <c r="R24" s="66"/>
    </row>
    <row r="25" spans="1:18" ht="85.5" customHeight="1" x14ac:dyDescent="0.3">
      <c r="A25" s="130" t="s">
        <v>170</v>
      </c>
      <c r="B25" s="144" t="s">
        <v>65</v>
      </c>
      <c r="C25" s="145" t="s">
        <v>5</v>
      </c>
      <c r="D25" s="144">
        <f>D15-D21-D22-D24</f>
        <v>0</v>
      </c>
      <c r="E25" s="138"/>
      <c r="F25" s="156" t="s">
        <v>489</v>
      </c>
      <c r="G25" s="88"/>
      <c r="H25" s="43"/>
      <c r="I25" s="44"/>
      <c r="J25" s="44"/>
      <c r="K25" s="45"/>
      <c r="L25" s="43"/>
      <c r="M25" s="46"/>
      <c r="N25" s="48"/>
      <c r="P25" s="38"/>
      <c r="Q25" s="38"/>
      <c r="R25" s="46"/>
    </row>
    <row r="26" spans="1:18" ht="60" customHeight="1" x14ac:dyDescent="0.3">
      <c r="A26" s="120"/>
      <c r="B26" s="121" t="s">
        <v>476</v>
      </c>
      <c r="C26" s="120"/>
      <c r="D26" s="122">
        <f>D14</f>
        <v>2024</v>
      </c>
      <c r="E26" s="123"/>
      <c r="F26" s="124"/>
      <c r="G26" s="97"/>
      <c r="H26" s="43"/>
      <c r="K26" s="46"/>
      <c r="L26" s="43"/>
      <c r="M26" s="46"/>
      <c r="N26" s="48"/>
      <c r="O26" s="38"/>
      <c r="P26" s="38"/>
      <c r="R26" s="46"/>
    </row>
    <row r="27" spans="1:18" ht="60" customHeight="1" x14ac:dyDescent="0.3">
      <c r="A27" s="130" t="s">
        <v>40</v>
      </c>
      <c r="B27" s="131" t="s">
        <v>8</v>
      </c>
      <c r="C27" s="132" t="s">
        <v>18</v>
      </c>
      <c r="D27" s="133"/>
      <c r="E27" s="92"/>
      <c r="F27" s="156" t="s">
        <v>477</v>
      </c>
      <c r="G27" s="88" t="s">
        <v>444</v>
      </c>
      <c r="H27" s="43" t="s">
        <v>3</v>
      </c>
      <c r="I27" s="38" t="s">
        <v>16</v>
      </c>
      <c r="J27" s="49"/>
      <c r="K27" s="45"/>
      <c r="L27" s="43" t="s">
        <v>4</v>
      </c>
      <c r="M27" s="46"/>
      <c r="N27" s="43"/>
      <c r="O27" s="38" t="s">
        <v>89</v>
      </c>
      <c r="P27" s="38"/>
      <c r="Q27" s="38" t="s">
        <v>77</v>
      </c>
      <c r="R27" s="46"/>
    </row>
    <row r="28" spans="1:18" ht="60" customHeight="1" x14ac:dyDescent="0.3">
      <c r="A28" s="130" t="s">
        <v>41</v>
      </c>
      <c r="B28" s="131" t="s">
        <v>178</v>
      </c>
      <c r="C28" s="132" t="s">
        <v>18</v>
      </c>
      <c r="D28" s="133"/>
      <c r="E28" s="92"/>
      <c r="F28" s="156" t="s">
        <v>477</v>
      </c>
      <c r="G28" s="88" t="s">
        <v>444</v>
      </c>
      <c r="H28" s="43" t="s">
        <v>3</v>
      </c>
      <c r="I28" s="38" t="s">
        <v>16</v>
      </c>
      <c r="J28" s="49"/>
      <c r="K28" s="45"/>
      <c r="L28" s="43" t="s">
        <v>4</v>
      </c>
      <c r="M28" s="46"/>
      <c r="P28" s="38" t="s">
        <v>103</v>
      </c>
      <c r="Q28" s="38" t="s">
        <v>78</v>
      </c>
      <c r="R28" s="46"/>
    </row>
    <row r="29" spans="1:18" ht="60" customHeight="1" x14ac:dyDescent="0.3">
      <c r="A29" s="130" t="s">
        <v>42</v>
      </c>
      <c r="B29" s="131" t="s">
        <v>10</v>
      </c>
      <c r="C29" s="132" t="s">
        <v>119</v>
      </c>
      <c r="D29" s="133"/>
      <c r="E29" s="92"/>
      <c r="F29" s="156" t="s">
        <v>490</v>
      </c>
      <c r="G29" s="88" t="s">
        <v>444</v>
      </c>
      <c r="H29" s="43" t="s">
        <v>3</v>
      </c>
      <c r="I29" s="38" t="s">
        <v>16</v>
      </c>
      <c r="J29" s="49"/>
      <c r="K29" s="45"/>
      <c r="L29" s="43" t="s">
        <v>4</v>
      </c>
      <c r="M29" s="46"/>
      <c r="N29" s="43"/>
      <c r="O29" s="38"/>
      <c r="P29" s="38"/>
      <c r="R29" s="46"/>
    </row>
    <row r="30" spans="1:18" ht="60" customHeight="1" x14ac:dyDescent="0.3">
      <c r="A30" s="130" t="s">
        <v>118</v>
      </c>
      <c r="B30" s="131" t="s">
        <v>120</v>
      </c>
      <c r="C30" s="132" t="s">
        <v>18</v>
      </c>
      <c r="D30" s="133"/>
      <c r="E30" s="92"/>
      <c r="F30" s="88"/>
      <c r="G30" s="88" t="s">
        <v>444</v>
      </c>
      <c r="H30" s="43" t="s">
        <v>3</v>
      </c>
      <c r="I30" s="38" t="s">
        <v>16</v>
      </c>
      <c r="J30" s="49"/>
      <c r="K30" s="45"/>
      <c r="L30" s="43" t="s">
        <v>4</v>
      </c>
      <c r="M30" s="46"/>
      <c r="O30" s="38" t="s">
        <v>104</v>
      </c>
      <c r="P30" s="38"/>
      <c r="Q30" s="38" t="s">
        <v>79</v>
      </c>
      <c r="R30" s="46"/>
    </row>
    <row r="31" spans="1:18" s="67" customFormat="1" ht="60" hidden="1" customHeight="1" x14ac:dyDescent="0.3">
      <c r="A31" s="98" t="s">
        <v>123</v>
      </c>
      <c r="B31" s="99" t="s">
        <v>122</v>
      </c>
      <c r="C31" s="100" t="s">
        <v>18</v>
      </c>
      <c r="D31" s="93"/>
      <c r="E31" s="94"/>
      <c r="F31" s="96" t="s">
        <v>445</v>
      </c>
      <c r="G31" s="96" t="s">
        <v>444</v>
      </c>
      <c r="H31" s="64" t="s">
        <v>3</v>
      </c>
      <c r="I31" s="63" t="s">
        <v>16</v>
      </c>
      <c r="J31" s="63"/>
      <c r="K31" s="65"/>
      <c r="L31" s="64" t="s">
        <v>4</v>
      </c>
      <c r="M31" s="66"/>
      <c r="O31" s="63" t="s">
        <v>106</v>
      </c>
      <c r="P31" s="63"/>
      <c r="Q31" s="63" t="s">
        <v>80</v>
      </c>
      <c r="R31" s="66"/>
    </row>
    <row r="32" spans="1:18" ht="60" customHeight="1" x14ac:dyDescent="0.3">
      <c r="A32" s="120"/>
      <c r="B32" s="121" t="s">
        <v>137</v>
      </c>
      <c r="C32" s="120"/>
      <c r="D32" s="122">
        <f>D14</f>
        <v>2024</v>
      </c>
      <c r="E32" s="123"/>
      <c r="F32" s="124"/>
      <c r="G32" s="97"/>
      <c r="H32" s="43"/>
      <c r="K32" s="46"/>
      <c r="L32" s="43"/>
      <c r="M32" s="46"/>
      <c r="N32" s="48"/>
      <c r="O32" s="38"/>
      <c r="P32" s="38"/>
      <c r="R32" s="46"/>
    </row>
    <row r="33" spans="1:18" ht="60" customHeight="1" x14ac:dyDescent="0.3">
      <c r="A33" s="146" t="s">
        <v>43</v>
      </c>
      <c r="B33" s="131" t="s">
        <v>24</v>
      </c>
      <c r="C33" s="132" t="s">
        <v>5</v>
      </c>
      <c r="D33" s="133"/>
      <c r="E33" s="92"/>
      <c r="F33" s="88"/>
      <c r="G33" s="88" t="s">
        <v>446</v>
      </c>
      <c r="H33" s="43" t="s">
        <v>3</v>
      </c>
      <c r="I33" s="38" t="s">
        <v>16</v>
      </c>
      <c r="J33" s="47"/>
      <c r="K33" s="45"/>
      <c r="L33" s="43" t="s">
        <v>4</v>
      </c>
      <c r="M33" s="46"/>
      <c r="N33" s="48"/>
      <c r="O33" s="38"/>
      <c r="P33" s="38"/>
      <c r="R33" s="46"/>
    </row>
    <row r="34" spans="1:18" ht="60" customHeight="1" x14ac:dyDescent="0.3">
      <c r="A34" s="146" t="s">
        <v>44</v>
      </c>
      <c r="B34" s="131" t="s">
        <v>136</v>
      </c>
      <c r="C34" s="132" t="s">
        <v>5</v>
      </c>
      <c r="D34" s="133"/>
      <c r="E34" s="92"/>
      <c r="F34" s="88"/>
      <c r="G34" s="88" t="s">
        <v>446</v>
      </c>
      <c r="H34" s="43" t="s">
        <v>3</v>
      </c>
      <c r="I34" s="38" t="s">
        <v>16</v>
      </c>
      <c r="J34" s="47"/>
      <c r="K34" s="45"/>
      <c r="L34" s="43" t="s">
        <v>4</v>
      </c>
      <c r="M34" s="46"/>
      <c r="N34" s="48"/>
      <c r="O34" s="38"/>
      <c r="P34" s="38"/>
      <c r="R34" s="46"/>
    </row>
    <row r="35" spans="1:18" ht="60" customHeight="1" x14ac:dyDescent="0.3">
      <c r="A35" s="146" t="s">
        <v>124</v>
      </c>
      <c r="B35" s="131" t="s">
        <v>25</v>
      </c>
      <c r="C35" s="132" t="s">
        <v>5</v>
      </c>
      <c r="D35" s="133"/>
      <c r="E35" s="92"/>
      <c r="F35" s="88"/>
      <c r="G35" s="88" t="s">
        <v>446</v>
      </c>
      <c r="H35" s="43" t="s">
        <v>3</v>
      </c>
      <c r="I35" s="38" t="s">
        <v>16</v>
      </c>
      <c r="J35" s="47"/>
      <c r="K35" s="45"/>
      <c r="L35" s="43" t="s">
        <v>4</v>
      </c>
      <c r="M35" s="46"/>
      <c r="N35" s="48"/>
      <c r="O35" s="38"/>
      <c r="P35" s="38"/>
      <c r="R35" s="46"/>
    </row>
    <row r="36" spans="1:18" ht="60" customHeight="1" x14ac:dyDescent="0.3">
      <c r="A36" s="146" t="s">
        <v>125</v>
      </c>
      <c r="B36" s="131" t="s">
        <v>26</v>
      </c>
      <c r="C36" s="132" t="s">
        <v>5</v>
      </c>
      <c r="D36" s="133"/>
      <c r="E36" s="92"/>
      <c r="F36" s="88"/>
      <c r="G36" s="88" t="s">
        <v>446</v>
      </c>
      <c r="H36" s="43" t="s">
        <v>3</v>
      </c>
      <c r="I36" s="38" t="s">
        <v>16</v>
      </c>
      <c r="J36" s="47"/>
      <c r="K36" s="45"/>
      <c r="L36" s="43" t="s">
        <v>4</v>
      </c>
      <c r="M36" s="46"/>
      <c r="N36" s="48"/>
      <c r="O36" s="38"/>
      <c r="P36" s="38"/>
      <c r="R36" s="46"/>
    </row>
    <row r="37" spans="1:18" ht="60" customHeight="1" x14ac:dyDescent="0.3">
      <c r="A37" s="146" t="s">
        <v>126</v>
      </c>
      <c r="B37" s="131" t="s">
        <v>111</v>
      </c>
      <c r="C37" s="132" t="s">
        <v>5</v>
      </c>
      <c r="D37" s="133"/>
      <c r="E37" s="92"/>
      <c r="F37" s="156" t="s">
        <v>156</v>
      </c>
      <c r="G37" s="88" t="s">
        <v>446</v>
      </c>
      <c r="H37" s="43" t="s">
        <v>3</v>
      </c>
      <c r="I37" s="38" t="s">
        <v>16</v>
      </c>
      <c r="J37" s="47"/>
      <c r="K37" s="45"/>
      <c r="L37" s="43" t="s">
        <v>4</v>
      </c>
      <c r="M37" s="46"/>
      <c r="N37" s="48"/>
      <c r="O37" s="38"/>
      <c r="P37" s="38"/>
      <c r="R37" s="46"/>
    </row>
    <row r="38" spans="1:18" ht="60" customHeight="1" x14ac:dyDescent="0.3">
      <c r="A38" s="120"/>
      <c r="B38" s="147" t="s">
        <v>478</v>
      </c>
      <c r="C38" s="120"/>
      <c r="D38" s="122">
        <f>D14</f>
        <v>2024</v>
      </c>
      <c r="E38" s="123"/>
      <c r="F38" s="124"/>
      <c r="G38" s="97"/>
      <c r="H38" s="43"/>
      <c r="K38" s="46"/>
      <c r="L38" s="43"/>
      <c r="M38" s="46"/>
      <c r="N38" s="48"/>
      <c r="O38" s="38"/>
      <c r="P38" s="38"/>
      <c r="R38" s="46"/>
    </row>
    <row r="39" spans="1:18" s="67" customFormat="1" ht="60" hidden="1" customHeight="1" x14ac:dyDescent="0.3">
      <c r="A39" s="110"/>
      <c r="B39" s="111" t="s">
        <v>65</v>
      </c>
      <c r="C39" s="104" t="s">
        <v>5</v>
      </c>
      <c r="D39" s="112">
        <f>D15-D21-D22-D24</f>
        <v>0</v>
      </c>
      <c r="E39" s="94"/>
      <c r="F39" s="63" t="s">
        <v>456</v>
      </c>
      <c r="G39" s="95"/>
      <c r="H39" s="64" t="s">
        <v>2</v>
      </c>
      <c r="I39" s="68" t="s">
        <v>17</v>
      </c>
      <c r="J39" s="68" t="s">
        <v>17</v>
      </c>
      <c r="K39" s="65"/>
      <c r="L39" s="64" t="s">
        <v>57</v>
      </c>
      <c r="M39" s="66"/>
      <c r="N39" s="69"/>
      <c r="O39" s="63"/>
      <c r="P39" s="63"/>
      <c r="R39" s="66"/>
    </row>
    <row r="40" spans="1:18" s="67" customFormat="1" ht="60" hidden="1" customHeight="1" x14ac:dyDescent="0.3">
      <c r="A40" s="101" t="s">
        <v>45</v>
      </c>
      <c r="B40" s="102" t="s">
        <v>161</v>
      </c>
      <c r="C40" s="100" t="s">
        <v>5</v>
      </c>
      <c r="D40" s="93"/>
      <c r="E40" s="94"/>
      <c r="F40" s="96" t="s">
        <v>160</v>
      </c>
      <c r="G40" s="100"/>
      <c r="H40" s="64" t="s">
        <v>3</v>
      </c>
      <c r="I40" s="63" t="s">
        <v>16</v>
      </c>
      <c r="J40" s="63" t="s">
        <v>16</v>
      </c>
      <c r="K40" s="65"/>
      <c r="L40" s="64" t="s">
        <v>4</v>
      </c>
      <c r="M40" s="66"/>
      <c r="N40" s="69"/>
      <c r="O40" s="63"/>
      <c r="P40" s="63"/>
      <c r="R40" s="66"/>
    </row>
    <row r="41" spans="1:18" s="67" customFormat="1" ht="60" hidden="1" customHeight="1" x14ac:dyDescent="0.3">
      <c r="A41" s="101" t="s">
        <v>46</v>
      </c>
      <c r="B41" s="102" t="s">
        <v>162</v>
      </c>
      <c r="C41" s="100" t="s">
        <v>5</v>
      </c>
      <c r="D41" s="93"/>
      <c r="E41" s="94"/>
      <c r="F41" s="100"/>
      <c r="G41" s="100"/>
      <c r="H41" s="64" t="s">
        <v>3</v>
      </c>
      <c r="I41" s="63" t="s">
        <v>16</v>
      </c>
      <c r="J41" s="63" t="s">
        <v>16</v>
      </c>
      <c r="K41" s="65"/>
      <c r="L41" s="64" t="s">
        <v>4</v>
      </c>
      <c r="M41" s="66"/>
      <c r="N41" s="69"/>
      <c r="O41" s="63"/>
      <c r="P41" s="63"/>
      <c r="R41" s="66"/>
    </row>
    <row r="42" spans="1:18" s="67" customFormat="1" ht="60" hidden="1" customHeight="1" x14ac:dyDescent="0.3">
      <c r="A42" s="98" t="s">
        <v>47</v>
      </c>
      <c r="B42" s="99" t="s">
        <v>143</v>
      </c>
      <c r="C42" s="100" t="s">
        <v>5</v>
      </c>
      <c r="D42" s="93"/>
      <c r="E42" s="94"/>
      <c r="F42" s="100"/>
      <c r="G42" s="100"/>
      <c r="H42" s="64" t="s">
        <v>3</v>
      </c>
      <c r="I42" s="63" t="s">
        <v>16</v>
      </c>
      <c r="J42" s="63" t="s">
        <v>16</v>
      </c>
      <c r="K42" s="65"/>
      <c r="L42" s="64" t="s">
        <v>4</v>
      </c>
      <c r="M42" s="66"/>
      <c r="N42" s="69"/>
      <c r="O42" s="63"/>
      <c r="P42" s="63"/>
      <c r="R42" s="66"/>
    </row>
    <row r="43" spans="1:18" s="67" customFormat="1" ht="60" hidden="1" customHeight="1" x14ac:dyDescent="0.3">
      <c r="A43" s="98" t="s">
        <v>48</v>
      </c>
      <c r="B43" s="99" t="s">
        <v>144</v>
      </c>
      <c r="C43" s="100" t="s">
        <v>5</v>
      </c>
      <c r="D43" s="93"/>
      <c r="E43" s="94"/>
      <c r="F43" s="100"/>
      <c r="G43" s="100"/>
      <c r="H43" s="64" t="s">
        <v>3</v>
      </c>
      <c r="I43" s="63" t="s">
        <v>16</v>
      </c>
      <c r="J43" s="63" t="s">
        <v>16</v>
      </c>
      <c r="K43" s="65"/>
      <c r="L43" s="64" t="s">
        <v>4</v>
      </c>
      <c r="M43" s="66"/>
      <c r="N43" s="69"/>
      <c r="O43" s="63"/>
      <c r="P43" s="63"/>
      <c r="R43" s="66"/>
    </row>
    <row r="44" spans="1:18" s="67" customFormat="1" ht="60" hidden="1" customHeight="1" x14ac:dyDescent="0.3">
      <c r="A44" s="101" t="s">
        <v>49</v>
      </c>
      <c r="B44" s="102" t="s">
        <v>145</v>
      </c>
      <c r="C44" s="100" t="s">
        <v>5</v>
      </c>
      <c r="D44" s="93"/>
      <c r="E44" s="94"/>
      <c r="F44" s="100"/>
      <c r="G44" s="100"/>
      <c r="H44" s="64" t="s">
        <v>3</v>
      </c>
      <c r="I44" s="63" t="s">
        <v>16</v>
      </c>
      <c r="J44" s="63" t="s">
        <v>16</v>
      </c>
      <c r="K44" s="65"/>
      <c r="L44" s="64" t="s">
        <v>4</v>
      </c>
      <c r="M44" s="66"/>
      <c r="N44" s="69"/>
      <c r="O44" s="63"/>
      <c r="P44" s="63"/>
      <c r="R44" s="66"/>
    </row>
    <row r="45" spans="1:18" s="67" customFormat="1" ht="60" hidden="1" customHeight="1" x14ac:dyDescent="0.3">
      <c r="A45" s="101" t="s">
        <v>50</v>
      </c>
      <c r="B45" s="102" t="s">
        <v>163</v>
      </c>
      <c r="C45" s="100" t="s">
        <v>5</v>
      </c>
      <c r="D45" s="93"/>
      <c r="E45" s="94"/>
      <c r="F45" s="96" t="s">
        <v>158</v>
      </c>
      <c r="G45" s="100"/>
      <c r="H45" s="64"/>
      <c r="I45" s="63"/>
      <c r="J45" s="63"/>
      <c r="K45" s="65"/>
      <c r="L45" s="64"/>
      <c r="M45" s="66"/>
      <c r="N45" s="69"/>
      <c r="O45" s="63"/>
      <c r="P45" s="63"/>
      <c r="R45" s="66"/>
    </row>
    <row r="46" spans="1:18" s="67" customFormat="1" ht="60" hidden="1" customHeight="1" x14ac:dyDescent="0.3">
      <c r="A46" s="98" t="s">
        <v>59</v>
      </c>
      <c r="B46" s="99" t="s">
        <v>164</v>
      </c>
      <c r="C46" s="100" t="s">
        <v>5</v>
      </c>
      <c r="D46" s="93"/>
      <c r="E46" s="94"/>
      <c r="F46" s="100"/>
      <c r="G46" s="100"/>
      <c r="H46" s="64" t="s">
        <v>3</v>
      </c>
      <c r="I46" s="63" t="s">
        <v>16</v>
      </c>
      <c r="J46" s="63" t="s">
        <v>16</v>
      </c>
      <c r="K46" s="65"/>
      <c r="L46" s="64" t="s">
        <v>4</v>
      </c>
      <c r="M46" s="66"/>
      <c r="N46" s="69"/>
      <c r="O46" s="63"/>
      <c r="P46" s="63"/>
      <c r="R46" s="66"/>
    </row>
    <row r="47" spans="1:18" s="67" customFormat="1" ht="60" hidden="1" customHeight="1" x14ac:dyDescent="0.3">
      <c r="A47" s="98" t="s">
        <v>60</v>
      </c>
      <c r="B47" s="99" t="s">
        <v>142</v>
      </c>
      <c r="C47" s="100" t="s">
        <v>5</v>
      </c>
      <c r="D47" s="93"/>
      <c r="E47" s="94"/>
      <c r="F47" s="100"/>
      <c r="G47" s="100"/>
      <c r="H47" s="64" t="s">
        <v>3</v>
      </c>
      <c r="I47" s="63" t="s">
        <v>16</v>
      </c>
      <c r="J47" s="63" t="s">
        <v>16</v>
      </c>
      <c r="K47" s="65"/>
      <c r="L47" s="64" t="s">
        <v>4</v>
      </c>
      <c r="M47" s="66"/>
      <c r="N47" s="69"/>
      <c r="O47" s="63"/>
      <c r="P47" s="63"/>
      <c r="R47" s="66"/>
    </row>
    <row r="48" spans="1:18" ht="60" customHeight="1" x14ac:dyDescent="0.3">
      <c r="A48" s="130" t="s">
        <v>64</v>
      </c>
      <c r="B48" s="131" t="s">
        <v>440</v>
      </c>
      <c r="C48" s="118" t="s">
        <v>479</v>
      </c>
      <c r="D48" s="133"/>
      <c r="E48" s="138"/>
      <c r="F48" s="156" t="s">
        <v>484</v>
      </c>
      <c r="G48" s="88"/>
      <c r="H48" s="43" t="s">
        <v>3</v>
      </c>
      <c r="I48" s="38" t="s">
        <v>16</v>
      </c>
      <c r="J48" s="38" t="s">
        <v>16</v>
      </c>
      <c r="K48" s="45"/>
      <c r="L48" s="43" t="s">
        <v>4</v>
      </c>
      <c r="M48" s="46"/>
      <c r="N48" s="48"/>
      <c r="O48" s="38"/>
      <c r="P48" s="38"/>
      <c r="R48" s="46"/>
    </row>
    <row r="49" spans="1:18" s="67" customFormat="1" ht="60" hidden="1" customHeight="1" x14ac:dyDescent="0.3">
      <c r="A49" s="130" t="s">
        <v>128</v>
      </c>
      <c r="B49" s="148" t="s">
        <v>141</v>
      </c>
      <c r="C49" s="118" t="s">
        <v>480</v>
      </c>
      <c r="D49" s="142"/>
      <c r="E49" s="143"/>
      <c r="F49" s="119" t="s">
        <v>159</v>
      </c>
      <c r="G49" s="100"/>
      <c r="H49" s="64" t="s">
        <v>3</v>
      </c>
      <c r="I49" s="63" t="s">
        <v>16</v>
      </c>
      <c r="J49" s="63" t="s">
        <v>16</v>
      </c>
      <c r="K49" s="65"/>
      <c r="L49" s="64" t="s">
        <v>4</v>
      </c>
      <c r="M49" s="66"/>
      <c r="N49" s="69"/>
      <c r="O49" s="63"/>
      <c r="P49" s="63"/>
      <c r="R49" s="66"/>
    </row>
    <row r="50" spans="1:18" s="67" customFormat="1" ht="60" hidden="1" customHeight="1" x14ac:dyDescent="0.3">
      <c r="A50" s="130" t="s">
        <v>129</v>
      </c>
      <c r="B50" s="148" t="s">
        <v>146</v>
      </c>
      <c r="C50" s="118" t="s">
        <v>480</v>
      </c>
      <c r="D50" s="142"/>
      <c r="E50" s="143"/>
      <c r="F50" s="149"/>
      <c r="G50" s="100"/>
      <c r="H50" s="64"/>
      <c r="I50" s="63"/>
      <c r="J50" s="63"/>
      <c r="K50" s="65"/>
      <c r="L50" s="64"/>
      <c r="M50" s="66"/>
      <c r="N50" s="69"/>
      <c r="O50" s="63"/>
      <c r="P50" s="63"/>
      <c r="R50" s="66"/>
    </row>
    <row r="51" spans="1:18" ht="60" customHeight="1" x14ac:dyDescent="0.3">
      <c r="A51" s="130" t="s">
        <v>130</v>
      </c>
      <c r="B51" s="131" t="s">
        <v>139</v>
      </c>
      <c r="C51" s="118" t="s">
        <v>479</v>
      </c>
      <c r="D51" s="133"/>
      <c r="E51" s="138"/>
      <c r="F51" s="118"/>
      <c r="G51" s="72"/>
      <c r="H51" s="43" t="s">
        <v>3</v>
      </c>
      <c r="I51" s="38" t="s">
        <v>16</v>
      </c>
      <c r="J51" s="38" t="s">
        <v>16</v>
      </c>
      <c r="K51" s="45"/>
      <c r="L51" s="43" t="s">
        <v>4</v>
      </c>
      <c r="M51" s="46"/>
      <c r="N51" s="48"/>
      <c r="O51" s="38"/>
      <c r="P51" s="38"/>
      <c r="R51" s="46"/>
    </row>
    <row r="52" spans="1:18" ht="59.45" customHeight="1" x14ac:dyDescent="0.3">
      <c r="A52" s="130" t="s">
        <v>131</v>
      </c>
      <c r="B52" s="131" t="s">
        <v>138</v>
      </c>
      <c r="C52" s="118" t="s">
        <v>479</v>
      </c>
      <c r="D52" s="133"/>
      <c r="E52" s="138"/>
      <c r="F52" s="118"/>
      <c r="G52" s="72"/>
      <c r="H52" s="43" t="s">
        <v>3</v>
      </c>
      <c r="I52" s="38" t="s">
        <v>16</v>
      </c>
      <c r="J52" s="38" t="s">
        <v>16</v>
      </c>
      <c r="K52" s="45"/>
      <c r="L52" s="43" t="s">
        <v>4</v>
      </c>
      <c r="M52" s="46"/>
      <c r="N52" s="48"/>
      <c r="O52" s="38"/>
      <c r="P52" s="38"/>
      <c r="R52" s="46"/>
    </row>
    <row r="53" spans="1:18" s="67" customFormat="1" ht="60" hidden="1" customHeight="1" x14ac:dyDescent="0.3">
      <c r="A53" s="98" t="s">
        <v>132</v>
      </c>
      <c r="B53" s="103" t="s">
        <v>157</v>
      </c>
      <c r="C53" s="104" t="s">
        <v>5</v>
      </c>
      <c r="D53" s="105">
        <f>D39-SUM(D40:D52)</f>
        <v>0</v>
      </c>
      <c r="E53" s="94"/>
      <c r="F53" s="96" t="s">
        <v>173</v>
      </c>
      <c r="G53" s="96" t="s">
        <v>447</v>
      </c>
      <c r="H53" s="64" t="s">
        <v>58</v>
      </c>
      <c r="I53" s="68" t="s">
        <v>17</v>
      </c>
      <c r="J53" s="68" t="s">
        <v>17</v>
      </c>
      <c r="K53" s="66"/>
      <c r="L53" s="64" t="s">
        <v>57</v>
      </c>
      <c r="M53" s="66"/>
      <c r="N53" s="64"/>
      <c r="O53" s="63" t="s">
        <v>102</v>
      </c>
      <c r="P53" s="63"/>
      <c r="R53" s="66"/>
    </row>
    <row r="54" spans="1:18" ht="60" customHeight="1" x14ac:dyDescent="0.3">
      <c r="A54" s="120"/>
      <c r="B54" s="121" t="s">
        <v>473</v>
      </c>
      <c r="C54" s="120"/>
      <c r="D54" s="160"/>
      <c r="E54" s="161"/>
      <c r="F54" s="124"/>
      <c r="G54" s="97"/>
      <c r="H54" s="43"/>
      <c r="K54" s="46"/>
      <c r="L54" s="43"/>
      <c r="M54" s="46"/>
      <c r="N54" s="48"/>
      <c r="O54" s="38"/>
      <c r="P54" s="38"/>
      <c r="R54" s="46"/>
    </row>
    <row r="55" spans="1:18" s="67" customFormat="1" ht="60" hidden="1" customHeight="1" x14ac:dyDescent="0.3">
      <c r="A55" s="154"/>
      <c r="B55" s="155" t="s">
        <v>153</v>
      </c>
      <c r="C55" s="155" t="s">
        <v>5</v>
      </c>
      <c r="D55" s="106">
        <f>D39</f>
        <v>0</v>
      </c>
      <c r="E55" s="106"/>
      <c r="F55" s="155" t="s">
        <v>448</v>
      </c>
      <c r="G55" s="106" t="s">
        <v>379</v>
      </c>
      <c r="H55" s="64" t="s">
        <v>2</v>
      </c>
      <c r="I55" s="68" t="s">
        <v>17</v>
      </c>
      <c r="J55" s="63"/>
      <c r="K55" s="65"/>
      <c r="L55" s="64" t="s">
        <v>57</v>
      </c>
      <c r="M55" s="66"/>
      <c r="N55" s="69"/>
      <c r="O55" s="63"/>
      <c r="P55" s="63"/>
      <c r="R55" s="66"/>
    </row>
    <row r="56" spans="1:18" s="67" customFormat="1" ht="60" hidden="1" customHeight="1" x14ac:dyDescent="0.3">
      <c r="A56" s="154" t="s">
        <v>51</v>
      </c>
      <c r="B56" s="155"/>
      <c r="C56" s="155" t="s">
        <v>5</v>
      </c>
      <c r="D56" s="106">
        <f>D55-D57-D58</f>
        <v>0</v>
      </c>
      <c r="E56" s="106"/>
      <c r="F56" s="155" t="s">
        <v>174</v>
      </c>
      <c r="G56" s="106" t="s">
        <v>447</v>
      </c>
      <c r="H56" s="64" t="s">
        <v>61</v>
      </c>
      <c r="I56" s="68" t="s">
        <v>17</v>
      </c>
      <c r="J56" s="63"/>
      <c r="K56" s="65"/>
      <c r="L56" s="64" t="s">
        <v>57</v>
      </c>
      <c r="M56" s="66"/>
      <c r="N56" s="69"/>
      <c r="O56" s="63" t="s">
        <v>105</v>
      </c>
      <c r="P56" s="63"/>
      <c r="R56" s="66"/>
    </row>
    <row r="57" spans="1:18" s="67" customFormat="1" ht="60" hidden="1" customHeight="1" x14ac:dyDescent="0.3">
      <c r="A57" s="154" t="s">
        <v>52</v>
      </c>
      <c r="B57" s="155"/>
      <c r="C57" s="155" t="s">
        <v>5</v>
      </c>
      <c r="D57" s="106"/>
      <c r="E57" s="106"/>
      <c r="F57" s="155" t="s">
        <v>66</v>
      </c>
      <c r="G57" s="106"/>
      <c r="H57" s="64" t="s">
        <v>3</v>
      </c>
      <c r="I57" s="63" t="s">
        <v>16</v>
      </c>
      <c r="J57" s="70"/>
      <c r="K57" s="65"/>
      <c r="L57" s="64" t="s">
        <v>4</v>
      </c>
      <c r="M57" s="66"/>
      <c r="N57" s="69"/>
      <c r="O57" s="63"/>
      <c r="P57" s="63"/>
      <c r="R57" s="66"/>
    </row>
    <row r="58" spans="1:18" s="67" customFormat="1" ht="60" hidden="1" customHeight="1" x14ac:dyDescent="0.3">
      <c r="A58" s="154" t="s">
        <v>53</v>
      </c>
      <c r="B58" s="155"/>
      <c r="C58" s="155" t="s">
        <v>5</v>
      </c>
      <c r="D58" s="117"/>
      <c r="E58" s="106"/>
      <c r="F58" s="155" t="s">
        <v>67</v>
      </c>
      <c r="G58" s="106"/>
      <c r="H58" s="64" t="s">
        <v>3</v>
      </c>
      <c r="I58" s="63" t="s">
        <v>16</v>
      </c>
      <c r="J58" s="70"/>
      <c r="K58" s="65"/>
      <c r="L58" s="64" t="s">
        <v>4</v>
      </c>
      <c r="M58" s="66"/>
      <c r="N58" s="69"/>
      <c r="O58" s="63"/>
      <c r="P58" s="63"/>
      <c r="R58" s="66"/>
    </row>
    <row r="59" spans="1:18" ht="116.45" customHeight="1" x14ac:dyDescent="0.3">
      <c r="A59" s="120"/>
      <c r="B59" s="121" t="s">
        <v>491</v>
      </c>
      <c r="C59" s="120"/>
      <c r="D59" s="116" t="s">
        <v>486</v>
      </c>
      <c r="E59" s="115" t="s">
        <v>487</v>
      </c>
      <c r="F59" s="124"/>
      <c r="G59" s="97"/>
      <c r="H59" s="43"/>
      <c r="K59" s="46"/>
      <c r="L59" s="43"/>
      <c r="M59" s="46"/>
      <c r="N59" s="48"/>
      <c r="O59" s="38"/>
      <c r="P59" s="38"/>
      <c r="R59" s="46"/>
    </row>
    <row r="60" spans="1:18" ht="60" customHeight="1" x14ac:dyDescent="0.3">
      <c r="A60" s="89" t="s">
        <v>54</v>
      </c>
      <c r="B60" s="150" t="s">
        <v>14</v>
      </c>
      <c r="C60" s="132" t="s">
        <v>22</v>
      </c>
      <c r="D60" s="107"/>
      <c r="E60" s="108"/>
      <c r="F60" s="137" t="s">
        <v>453</v>
      </c>
      <c r="G60" s="88"/>
      <c r="H60" s="43" t="s">
        <v>3</v>
      </c>
      <c r="I60" s="44" t="s">
        <v>17</v>
      </c>
      <c r="J60" s="44" t="s">
        <v>17</v>
      </c>
      <c r="K60" s="45"/>
      <c r="L60" s="43" t="s">
        <v>4</v>
      </c>
      <c r="M60" s="46" t="s">
        <v>4</v>
      </c>
      <c r="O60" s="38" t="s">
        <v>108</v>
      </c>
      <c r="P60" s="38"/>
      <c r="Q60" s="38" t="s">
        <v>81</v>
      </c>
      <c r="R60" s="45" t="s">
        <v>82</v>
      </c>
    </row>
    <row r="61" spans="1:18" ht="60" customHeight="1" x14ac:dyDescent="0.3">
      <c r="A61" s="89" t="s">
        <v>134</v>
      </c>
      <c r="B61" s="150" t="s">
        <v>15</v>
      </c>
      <c r="C61" s="132" t="s">
        <v>22</v>
      </c>
      <c r="D61" s="107"/>
      <c r="E61" s="108"/>
      <c r="F61" s="137" t="s">
        <v>175</v>
      </c>
      <c r="G61" s="88" t="s">
        <v>449</v>
      </c>
      <c r="H61" s="43" t="s">
        <v>3</v>
      </c>
      <c r="I61" s="44" t="s">
        <v>17</v>
      </c>
      <c r="J61" s="44" t="s">
        <v>17</v>
      </c>
      <c r="K61" s="45"/>
      <c r="L61" s="43" t="s">
        <v>4</v>
      </c>
      <c r="M61" s="46" t="s">
        <v>4</v>
      </c>
      <c r="O61" s="38" t="s">
        <v>109</v>
      </c>
      <c r="P61" s="38" t="s">
        <v>107</v>
      </c>
      <c r="Q61" s="38" t="s">
        <v>85</v>
      </c>
      <c r="R61" s="45" t="s">
        <v>86</v>
      </c>
    </row>
    <row r="62" spans="1:18" ht="60" customHeight="1" thickBot="1" x14ac:dyDescent="0.35">
      <c r="A62" s="89" t="s">
        <v>135</v>
      </c>
      <c r="B62" s="150" t="s">
        <v>457</v>
      </c>
      <c r="C62" s="132" t="s">
        <v>22</v>
      </c>
      <c r="D62" s="107"/>
      <c r="E62" s="108"/>
      <c r="F62" s="156" t="s">
        <v>485</v>
      </c>
      <c r="G62" s="109" t="s">
        <v>449</v>
      </c>
      <c r="H62" s="51" t="s">
        <v>3</v>
      </c>
      <c r="I62" s="52" t="s">
        <v>17</v>
      </c>
      <c r="J62" s="52" t="s">
        <v>17</v>
      </c>
      <c r="K62" s="53"/>
      <c r="L62" s="51" t="s">
        <v>4</v>
      </c>
      <c r="M62" s="54" t="s">
        <v>4</v>
      </c>
      <c r="N62" s="50"/>
      <c r="O62" s="50"/>
      <c r="P62" s="55" t="s">
        <v>110</v>
      </c>
      <c r="Q62" s="55" t="s">
        <v>87</v>
      </c>
      <c r="R62" s="53" t="s">
        <v>88</v>
      </c>
    </row>
    <row r="63" spans="1:18" ht="60" customHeight="1" x14ac:dyDescent="0.3">
      <c r="A63" s="89" t="s">
        <v>466</v>
      </c>
      <c r="B63" s="150" t="s">
        <v>483</v>
      </c>
      <c r="C63" s="151" t="s">
        <v>147</v>
      </c>
      <c r="D63" s="90"/>
      <c r="E63" s="91"/>
      <c r="F63" s="158" t="s">
        <v>482</v>
      </c>
      <c r="G63" s="88" t="s">
        <v>443</v>
      </c>
      <c r="H63" s="43"/>
      <c r="I63" s="44"/>
      <c r="J63" s="47"/>
      <c r="K63" s="45"/>
      <c r="L63" s="43"/>
      <c r="M63" s="46"/>
      <c r="N63" s="48"/>
      <c r="Q63" s="38"/>
      <c r="R63" s="46"/>
    </row>
    <row r="64" spans="1:18" ht="60" customHeight="1" thickBot="1" x14ac:dyDescent="0.35">
      <c r="A64" s="89" t="s">
        <v>467</v>
      </c>
      <c r="B64" s="152" t="s">
        <v>481</v>
      </c>
      <c r="C64" s="153" t="s">
        <v>147</v>
      </c>
      <c r="D64" s="86"/>
      <c r="E64" s="91"/>
      <c r="F64" s="159" t="s">
        <v>482</v>
      </c>
      <c r="G64" s="88" t="s">
        <v>443</v>
      </c>
      <c r="H64" s="43" t="s">
        <v>3</v>
      </c>
      <c r="I64" s="44" t="s">
        <v>17</v>
      </c>
      <c r="J64" s="44" t="s">
        <v>17</v>
      </c>
      <c r="K64" s="45"/>
      <c r="L64" s="43" t="s">
        <v>4</v>
      </c>
      <c r="M64" s="46" t="s">
        <v>4</v>
      </c>
      <c r="N64" s="48" t="s">
        <v>100</v>
      </c>
      <c r="P64" s="38"/>
      <c r="Q64" s="38" t="s">
        <v>74</v>
      </c>
      <c r="R64" s="46"/>
    </row>
    <row r="65" spans="1:6" x14ac:dyDescent="0.25">
      <c r="A65" s="113"/>
      <c r="B65" s="114"/>
      <c r="C65" s="114"/>
      <c r="D65" s="114"/>
      <c r="E65" s="114"/>
      <c r="F65" s="38"/>
    </row>
    <row r="66" spans="1:6" x14ac:dyDescent="0.25">
      <c r="E66" s="56"/>
    </row>
    <row r="72" spans="1:6" x14ac:dyDescent="0.25">
      <c r="D72" s="57"/>
    </row>
    <row r="74" spans="1:6" x14ac:dyDescent="0.25">
      <c r="E74" s="58"/>
    </row>
    <row r="75" spans="1:6" x14ac:dyDescent="0.25">
      <c r="E75" s="58"/>
    </row>
  </sheetData>
  <sheetProtection algorithmName="SHA-512" hashValue="JgbNMeyoPXzulq6fRGE9OySyjTUw4axKfdPmmPp5PQe4qmRLqc8cqVK4tPfuejP0JgSz9THztI17k2hxUk6nJQ==" saltValue="1VDj6Vfckbj2SKr3MOZavA==" spinCount="100000" sheet="1" selectLockedCells="1"/>
  <mergeCells count="11">
    <mergeCell ref="D54:E54"/>
    <mergeCell ref="F5:F6"/>
    <mergeCell ref="C12:F12"/>
    <mergeCell ref="C4:E4"/>
    <mergeCell ref="C11:E11"/>
    <mergeCell ref="C5:E5"/>
    <mergeCell ref="C7:E7"/>
    <mergeCell ref="C8:E8"/>
    <mergeCell ref="C9:E9"/>
    <mergeCell ref="C10:E10"/>
    <mergeCell ref="C6:E6"/>
  </mergeCells>
  <phoneticPr fontId="21" type="noConversion"/>
  <pageMargins left="0.7" right="0.7" top="0.78740157499999996" bottom="0.78740157499999996" header="0.3" footer="0.3"/>
  <pageSetup paperSize="9" scale="40" orientation="landscape" r:id="rId1"/>
  <rowBreaks count="1" manualBreakCount="1">
    <brk id="45" max="6" man="1"/>
  </rowBreaks>
  <colBreaks count="1" manualBreakCount="1">
    <brk id="7" max="1048575" man="1"/>
  </colBreaks>
  <ignoredErrors>
    <ignoredError sqref="A52" twoDigitTextYea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BQ41"/>
  <sheetViews>
    <sheetView zoomScale="70" zoomScaleNormal="70" workbookViewId="0">
      <pane ySplit="6" topLeftCell="A7" activePane="bottomLeft" state="frozen"/>
      <selection pane="bottomLeft" activeCell="N6" sqref="N6"/>
    </sheetView>
  </sheetViews>
  <sheetFormatPr baseColWidth="10" defaultRowHeight="15" x14ac:dyDescent="0.25"/>
  <cols>
    <col min="4" max="8" width="17.42578125" customWidth="1"/>
    <col min="9" max="9" width="14" customWidth="1"/>
    <col min="64" max="64" width="12.140625" bestFit="1" customWidth="1"/>
  </cols>
  <sheetData>
    <row r="1" spans="1:69" x14ac:dyDescent="0.25">
      <c r="A1" s="36" t="s">
        <v>165</v>
      </c>
      <c r="B1" s="36"/>
      <c r="C1" s="36"/>
      <c r="D1" s="36"/>
      <c r="E1" s="36"/>
      <c r="F1" s="36"/>
      <c r="G1" s="36"/>
      <c r="H1" s="36"/>
      <c r="I1" s="8" t="s">
        <v>23</v>
      </c>
      <c r="J1" s="9"/>
      <c r="K1" s="9"/>
      <c r="L1" s="9"/>
      <c r="M1" s="9"/>
      <c r="N1" s="9"/>
      <c r="O1" s="9"/>
      <c r="P1" s="9"/>
      <c r="Q1" s="9"/>
      <c r="R1" s="9"/>
      <c r="S1" s="9"/>
      <c r="T1" s="9"/>
      <c r="U1" s="9"/>
      <c r="V1" s="176" t="s">
        <v>121</v>
      </c>
      <c r="W1" s="176"/>
      <c r="X1" s="176"/>
      <c r="Y1" s="176"/>
      <c r="Z1" s="176"/>
      <c r="AA1" s="177" t="s">
        <v>137</v>
      </c>
      <c r="AB1" s="177"/>
      <c r="AC1" s="177"/>
      <c r="AD1" s="177"/>
      <c r="AE1" s="177"/>
      <c r="AF1" s="4" t="s">
        <v>127</v>
      </c>
      <c r="AG1" s="5"/>
      <c r="AH1" s="5"/>
      <c r="AI1" s="5"/>
      <c r="AJ1" s="5"/>
      <c r="AK1" s="5"/>
      <c r="AL1" s="5"/>
      <c r="AM1" s="5"/>
      <c r="AN1" s="5"/>
      <c r="AO1" s="5"/>
      <c r="AP1" s="5"/>
      <c r="AQ1" s="5"/>
      <c r="AR1" s="5"/>
      <c r="AS1" s="5"/>
      <c r="AT1" s="5"/>
      <c r="AU1" s="5"/>
      <c r="AV1" s="5"/>
      <c r="AW1" s="5"/>
      <c r="AX1" s="5"/>
      <c r="AY1" s="5"/>
      <c r="AZ1" s="5"/>
      <c r="BA1" s="5"/>
      <c r="BB1" s="5"/>
      <c r="BC1" s="5"/>
      <c r="BD1" s="5"/>
      <c r="BE1" s="5"/>
      <c r="BF1" s="5"/>
      <c r="BG1" s="5"/>
      <c r="BH1" s="6" t="s">
        <v>11</v>
      </c>
      <c r="BI1" s="7"/>
      <c r="BJ1" s="7"/>
      <c r="BK1" s="7"/>
      <c r="BL1" s="8" t="s">
        <v>133</v>
      </c>
      <c r="BM1" s="8"/>
      <c r="BN1" s="9"/>
      <c r="BO1" s="9"/>
      <c r="BP1" s="9"/>
      <c r="BQ1" s="9"/>
    </row>
    <row r="2" spans="1:69" x14ac:dyDescent="0.25">
      <c r="A2" s="36"/>
      <c r="B2" s="36"/>
      <c r="C2" s="36"/>
      <c r="D2" s="36"/>
      <c r="E2" s="36"/>
      <c r="F2" s="36"/>
      <c r="G2" s="36"/>
      <c r="H2" s="36"/>
      <c r="I2" s="8"/>
      <c r="J2" s="9"/>
      <c r="K2" s="11" t="s">
        <v>167</v>
      </c>
      <c r="L2" s="11" t="s">
        <v>168</v>
      </c>
      <c r="M2" s="11" t="s">
        <v>167</v>
      </c>
      <c r="N2" s="11" t="s">
        <v>168</v>
      </c>
      <c r="O2" s="9" t="s">
        <v>167</v>
      </c>
      <c r="P2" s="9" t="s">
        <v>167</v>
      </c>
      <c r="Q2" s="9" t="s">
        <v>167</v>
      </c>
      <c r="R2" s="9" t="s">
        <v>167</v>
      </c>
      <c r="S2" s="9" t="s">
        <v>167</v>
      </c>
      <c r="T2" s="9" t="s">
        <v>167</v>
      </c>
      <c r="U2" s="9" t="s">
        <v>167</v>
      </c>
      <c r="V2" s="3" t="s">
        <v>167</v>
      </c>
      <c r="W2" s="3" t="s">
        <v>167</v>
      </c>
      <c r="X2" s="3" t="s">
        <v>167</v>
      </c>
      <c r="Y2" s="3" t="s">
        <v>167</v>
      </c>
      <c r="Z2" s="3" t="s">
        <v>167</v>
      </c>
      <c r="AA2" s="13" t="s">
        <v>167</v>
      </c>
      <c r="AB2" s="13" t="s">
        <v>167</v>
      </c>
      <c r="AC2" s="13" t="s">
        <v>167</v>
      </c>
      <c r="AD2" s="13" t="s">
        <v>167</v>
      </c>
      <c r="AE2" s="13" t="s">
        <v>167</v>
      </c>
      <c r="AF2" s="10" t="s">
        <v>167</v>
      </c>
      <c r="AG2" s="10" t="s">
        <v>167</v>
      </c>
      <c r="AH2" s="10" t="s">
        <v>168</v>
      </c>
      <c r="AI2" s="10" t="s">
        <v>167</v>
      </c>
      <c r="AJ2" s="10" t="s">
        <v>168</v>
      </c>
      <c r="AK2" s="10" t="s">
        <v>167</v>
      </c>
      <c r="AL2" s="10" t="s">
        <v>168</v>
      </c>
      <c r="AM2" s="10" t="s">
        <v>167</v>
      </c>
      <c r="AN2" s="10" t="s">
        <v>168</v>
      </c>
      <c r="AO2" s="10" t="s">
        <v>167</v>
      </c>
      <c r="AP2" s="10" t="s">
        <v>168</v>
      </c>
      <c r="AQ2" s="10" t="s">
        <v>167</v>
      </c>
      <c r="AR2" s="10" t="s">
        <v>168</v>
      </c>
      <c r="AS2" s="10" t="s">
        <v>167</v>
      </c>
      <c r="AT2" s="10" t="s">
        <v>168</v>
      </c>
      <c r="AU2" s="10" t="s">
        <v>167</v>
      </c>
      <c r="AV2" s="10" t="s">
        <v>168</v>
      </c>
      <c r="AW2" s="10" t="s">
        <v>167</v>
      </c>
      <c r="AX2" s="10" t="s">
        <v>168</v>
      </c>
      <c r="AY2" s="10" t="s">
        <v>167</v>
      </c>
      <c r="AZ2" s="10" t="s">
        <v>168</v>
      </c>
      <c r="BA2" s="10" t="s">
        <v>167</v>
      </c>
      <c r="BB2" s="10" t="s">
        <v>168</v>
      </c>
      <c r="BC2" s="10" t="s">
        <v>167</v>
      </c>
      <c r="BD2" s="10" t="s">
        <v>168</v>
      </c>
      <c r="BE2" s="10" t="s">
        <v>167</v>
      </c>
      <c r="BF2" s="10" t="s">
        <v>168</v>
      </c>
      <c r="BG2" s="10" t="s">
        <v>167</v>
      </c>
      <c r="BH2" s="7" t="s">
        <v>167</v>
      </c>
      <c r="BI2" s="7" t="s">
        <v>167</v>
      </c>
      <c r="BJ2" s="7" t="s">
        <v>167</v>
      </c>
      <c r="BK2" s="7" t="s">
        <v>167</v>
      </c>
      <c r="BL2" s="11" t="s">
        <v>167</v>
      </c>
      <c r="BM2" s="11" t="s">
        <v>168</v>
      </c>
      <c r="BN2" s="11" t="s">
        <v>167</v>
      </c>
      <c r="BO2" s="11" t="s">
        <v>168</v>
      </c>
      <c r="BP2" s="11" t="s">
        <v>167</v>
      </c>
      <c r="BQ2" s="11" t="s">
        <v>168</v>
      </c>
    </row>
    <row r="3" spans="1:69" s="20" customFormat="1" x14ac:dyDescent="0.25">
      <c r="A3" s="19"/>
      <c r="B3" s="19"/>
      <c r="C3" s="19"/>
      <c r="D3" s="19"/>
      <c r="E3" s="19"/>
      <c r="F3" s="19"/>
      <c r="G3" s="19"/>
      <c r="H3" s="19"/>
      <c r="I3" s="19" t="s">
        <v>228</v>
      </c>
      <c r="J3" s="19" t="s">
        <v>229</v>
      </c>
      <c r="K3" s="19">
        <v>4</v>
      </c>
      <c r="L3" s="19">
        <v>5</v>
      </c>
      <c r="M3" s="19">
        <v>6</v>
      </c>
      <c r="N3" s="19">
        <v>7</v>
      </c>
      <c r="O3" s="19">
        <v>8</v>
      </c>
      <c r="P3" s="19">
        <v>9</v>
      </c>
      <c r="Q3" s="19">
        <v>10</v>
      </c>
      <c r="R3" s="19">
        <v>11</v>
      </c>
      <c r="S3" s="19">
        <v>12</v>
      </c>
      <c r="T3" s="19">
        <v>13</v>
      </c>
      <c r="U3" s="19">
        <v>14</v>
      </c>
      <c r="V3" s="19">
        <v>15</v>
      </c>
      <c r="W3" s="19">
        <v>16</v>
      </c>
      <c r="X3" s="19">
        <v>17</v>
      </c>
      <c r="Y3" s="19">
        <v>18</v>
      </c>
      <c r="Z3" s="19">
        <v>19</v>
      </c>
      <c r="AA3" s="19">
        <v>20</v>
      </c>
      <c r="AB3" s="19">
        <v>21</v>
      </c>
      <c r="AC3" s="19">
        <v>22</v>
      </c>
      <c r="AD3" s="19">
        <v>23</v>
      </c>
      <c r="AE3" s="19">
        <v>24</v>
      </c>
      <c r="AF3" s="19">
        <v>25</v>
      </c>
      <c r="AG3" s="19">
        <v>26</v>
      </c>
      <c r="AH3" s="19">
        <v>27</v>
      </c>
      <c r="AI3" s="19">
        <v>28</v>
      </c>
      <c r="AJ3" s="19">
        <v>29</v>
      </c>
      <c r="AK3" s="19">
        <v>30</v>
      </c>
      <c r="AL3" s="19">
        <v>31</v>
      </c>
      <c r="AM3" s="19">
        <v>32</v>
      </c>
      <c r="AN3" s="19">
        <v>33</v>
      </c>
      <c r="AO3" s="19">
        <v>34</v>
      </c>
      <c r="AP3" s="19">
        <v>35</v>
      </c>
      <c r="AQ3" s="19">
        <v>36</v>
      </c>
      <c r="AR3" s="19">
        <v>37</v>
      </c>
      <c r="AS3" s="19">
        <v>38</v>
      </c>
      <c r="AT3" s="19">
        <v>39</v>
      </c>
      <c r="AU3" s="19">
        <v>40</v>
      </c>
      <c r="AV3" s="19">
        <v>41</v>
      </c>
      <c r="AW3" s="19">
        <v>42</v>
      </c>
      <c r="AX3" s="19">
        <v>43</v>
      </c>
      <c r="AY3" s="19">
        <v>44</v>
      </c>
      <c r="AZ3" s="19">
        <v>45</v>
      </c>
      <c r="BA3" s="19">
        <v>46</v>
      </c>
      <c r="BB3" s="19">
        <v>47</v>
      </c>
      <c r="BC3" s="19">
        <v>48</v>
      </c>
      <c r="BD3" s="19">
        <v>49</v>
      </c>
      <c r="BE3" s="19">
        <v>50</v>
      </c>
      <c r="BF3" s="19">
        <v>51</v>
      </c>
      <c r="BG3" s="19">
        <v>52</v>
      </c>
      <c r="BH3" s="19">
        <v>53</v>
      </c>
      <c r="BI3" s="19">
        <v>54</v>
      </c>
      <c r="BJ3" s="19">
        <v>55</v>
      </c>
      <c r="BK3" s="19">
        <v>56</v>
      </c>
      <c r="BL3" s="19">
        <v>57</v>
      </c>
      <c r="BM3" s="19">
        <v>58</v>
      </c>
      <c r="BN3" s="19">
        <v>59</v>
      </c>
      <c r="BO3" s="19">
        <v>60</v>
      </c>
      <c r="BP3" s="19">
        <v>61</v>
      </c>
      <c r="BQ3" s="19">
        <v>62</v>
      </c>
    </row>
    <row r="4" spans="1:69" s="20" customFormat="1" x14ac:dyDescent="0.25">
      <c r="A4" s="19"/>
      <c r="B4" s="19"/>
      <c r="C4" s="19"/>
      <c r="D4" s="19"/>
      <c r="E4" s="19"/>
      <c r="F4" s="19"/>
      <c r="G4" s="19"/>
      <c r="H4" s="19"/>
      <c r="I4" s="19" t="s">
        <v>30</v>
      </c>
      <c r="J4" s="19" t="s">
        <v>31</v>
      </c>
      <c r="K4" s="172" t="s">
        <v>32</v>
      </c>
      <c r="L4" s="172"/>
      <c r="M4" s="172" t="s">
        <v>33</v>
      </c>
      <c r="N4" s="172"/>
      <c r="O4" s="19" t="s">
        <v>34</v>
      </c>
      <c r="P4" s="19" t="s">
        <v>35</v>
      </c>
      <c r="Q4" s="19" t="s">
        <v>36</v>
      </c>
      <c r="R4" s="19" t="s">
        <v>37</v>
      </c>
      <c r="S4" s="19" t="s">
        <v>38</v>
      </c>
      <c r="T4" s="19" t="s">
        <v>39</v>
      </c>
      <c r="U4" s="19" t="s">
        <v>170</v>
      </c>
      <c r="V4" s="19" t="s">
        <v>40</v>
      </c>
      <c r="W4" s="19" t="s">
        <v>41</v>
      </c>
      <c r="X4" s="19" t="s">
        <v>42</v>
      </c>
      <c r="Y4" s="19" t="s">
        <v>118</v>
      </c>
      <c r="Z4" s="19" t="s">
        <v>123</v>
      </c>
      <c r="AA4" s="19" t="s">
        <v>43</v>
      </c>
      <c r="AB4" s="19" t="s">
        <v>44</v>
      </c>
      <c r="AC4" s="19" t="s">
        <v>124</v>
      </c>
      <c r="AD4" s="19" t="s">
        <v>125</v>
      </c>
      <c r="AE4" s="19" t="s">
        <v>126</v>
      </c>
      <c r="AF4" s="19" t="s">
        <v>45</v>
      </c>
      <c r="AG4" s="172" t="s">
        <v>45</v>
      </c>
      <c r="AH4" s="172"/>
      <c r="AI4" s="172" t="s">
        <v>46</v>
      </c>
      <c r="AJ4" s="172"/>
      <c r="AK4" s="172" t="s">
        <v>47</v>
      </c>
      <c r="AL4" s="172"/>
      <c r="AM4" s="172" t="s">
        <v>48</v>
      </c>
      <c r="AN4" s="172"/>
      <c r="AO4" s="172" t="s">
        <v>49</v>
      </c>
      <c r="AP4" s="172"/>
      <c r="AQ4" s="172" t="s">
        <v>50</v>
      </c>
      <c r="AR4" s="172"/>
      <c r="AS4" s="172" t="s">
        <v>59</v>
      </c>
      <c r="AT4" s="172"/>
      <c r="AU4" s="172" t="s">
        <v>60</v>
      </c>
      <c r="AV4" s="172"/>
      <c r="AW4" s="172" t="s">
        <v>64</v>
      </c>
      <c r="AX4" s="172"/>
      <c r="AY4" s="172" t="s">
        <v>128</v>
      </c>
      <c r="AZ4" s="172"/>
      <c r="BA4" s="172" t="s">
        <v>129</v>
      </c>
      <c r="BB4" s="172"/>
      <c r="BC4" s="172" t="s">
        <v>130</v>
      </c>
      <c r="BD4" s="172"/>
      <c r="BE4" s="172" t="s">
        <v>131</v>
      </c>
      <c r="BF4" s="172"/>
      <c r="BG4" s="19" t="s">
        <v>132</v>
      </c>
      <c r="BH4" s="19"/>
      <c r="BI4" s="19" t="s">
        <v>51</v>
      </c>
      <c r="BJ4" s="19" t="s">
        <v>52</v>
      </c>
      <c r="BK4" s="19" t="s">
        <v>53</v>
      </c>
      <c r="BL4" s="172" t="s">
        <v>54</v>
      </c>
      <c r="BM4" s="172"/>
      <c r="BN4" s="172" t="s">
        <v>134</v>
      </c>
      <c r="BO4" s="172"/>
      <c r="BP4" s="172" t="s">
        <v>135</v>
      </c>
      <c r="BQ4" s="172"/>
    </row>
    <row r="5" spans="1:69" s="15" customFormat="1" ht="120.4" customHeight="1" x14ac:dyDescent="0.25">
      <c r="A5" s="15" t="s">
        <v>365</v>
      </c>
      <c r="B5" s="15" t="s">
        <v>359</v>
      </c>
      <c r="C5" s="15" t="s">
        <v>358</v>
      </c>
      <c r="D5" s="15" t="s">
        <v>357</v>
      </c>
      <c r="E5" s="15" t="s">
        <v>360</v>
      </c>
      <c r="F5" s="15" t="s">
        <v>362</v>
      </c>
      <c r="G5" s="15" t="s">
        <v>363</v>
      </c>
      <c r="H5" s="15" t="s">
        <v>364</v>
      </c>
      <c r="I5" s="15" t="s">
        <v>0</v>
      </c>
      <c r="J5" s="15" t="s">
        <v>166</v>
      </c>
      <c r="K5" s="173" t="s">
        <v>227</v>
      </c>
      <c r="L5" s="173"/>
      <c r="M5" s="173" t="s">
        <v>169</v>
      </c>
      <c r="N5" s="173"/>
      <c r="O5" s="15" t="s">
        <v>117</v>
      </c>
      <c r="P5" s="15" t="s">
        <v>116</v>
      </c>
      <c r="Q5" s="15" t="s">
        <v>7</v>
      </c>
      <c r="R5" s="15" t="s">
        <v>6</v>
      </c>
      <c r="S5" s="15" t="s">
        <v>20</v>
      </c>
      <c r="T5" s="15" t="s">
        <v>21</v>
      </c>
      <c r="U5" s="15" t="s">
        <v>231</v>
      </c>
      <c r="V5" s="15" t="s">
        <v>8</v>
      </c>
      <c r="W5" s="15" t="s">
        <v>9</v>
      </c>
      <c r="X5" s="15" t="s">
        <v>10</v>
      </c>
      <c r="Y5" s="15" t="s">
        <v>120</v>
      </c>
      <c r="Z5" s="15" t="s">
        <v>122</v>
      </c>
      <c r="AA5" s="15" t="s">
        <v>24</v>
      </c>
      <c r="AB5" s="15" t="s">
        <v>136</v>
      </c>
      <c r="AC5" s="15" t="s">
        <v>25</v>
      </c>
      <c r="AD5" s="15" t="s">
        <v>26</v>
      </c>
      <c r="AE5" s="15" t="s">
        <v>111</v>
      </c>
      <c r="AF5" s="60" t="s">
        <v>65</v>
      </c>
      <c r="AG5" s="174" t="s">
        <v>161</v>
      </c>
      <c r="AH5" s="174"/>
      <c r="AI5" s="174" t="s">
        <v>162</v>
      </c>
      <c r="AJ5" s="174"/>
      <c r="AK5" s="174" t="s">
        <v>143</v>
      </c>
      <c r="AL5" s="174"/>
      <c r="AM5" s="174" t="s">
        <v>144</v>
      </c>
      <c r="AN5" s="174"/>
      <c r="AO5" s="174" t="s">
        <v>380</v>
      </c>
      <c r="AP5" s="174"/>
      <c r="AQ5" s="173" t="s">
        <v>163</v>
      </c>
      <c r="AR5" s="173"/>
      <c r="AS5" s="174" t="s">
        <v>164</v>
      </c>
      <c r="AT5" s="174"/>
      <c r="AU5" s="174" t="s">
        <v>142</v>
      </c>
      <c r="AV5" s="174"/>
      <c r="AW5" s="174" t="s">
        <v>140</v>
      </c>
      <c r="AX5" s="174"/>
      <c r="AY5" s="174" t="s">
        <v>141</v>
      </c>
      <c r="AZ5" s="174"/>
      <c r="BA5" s="174" t="s">
        <v>146</v>
      </c>
      <c r="BB5" s="174"/>
      <c r="BC5" s="174" t="s">
        <v>139</v>
      </c>
      <c r="BD5" s="174"/>
      <c r="BE5" s="174" t="s">
        <v>138</v>
      </c>
      <c r="BF5" s="174"/>
      <c r="BG5" s="15" t="s">
        <v>157</v>
      </c>
      <c r="BH5" s="15" t="s">
        <v>153</v>
      </c>
      <c r="BI5" s="15" t="s">
        <v>27</v>
      </c>
      <c r="BJ5" s="15" t="s">
        <v>12</v>
      </c>
      <c r="BK5" s="15" t="s">
        <v>13</v>
      </c>
      <c r="BL5" s="173" t="s">
        <v>14</v>
      </c>
      <c r="BM5" s="173"/>
      <c r="BN5" s="174" t="s">
        <v>15</v>
      </c>
      <c r="BO5" s="174"/>
      <c r="BP5" s="173" t="s">
        <v>114</v>
      </c>
      <c r="BQ5" s="173"/>
    </row>
    <row r="6" spans="1:69" s="22" customFormat="1" x14ac:dyDescent="0.25">
      <c r="B6" s="22" t="str">
        <f>IF(Datenerhebung!$C5="","KA",Datenerhebung!$C5)</f>
        <v>KA</v>
      </c>
      <c r="C6" s="22" t="str">
        <f>IF(Datenerhebung!$C6="","KA",Datenerhebung!$C6)</f>
        <v>KA</v>
      </c>
      <c r="D6" s="22" t="str">
        <f>IF(Datenerhebung!$C7="","KA",Datenerhebung!$C7)</f>
        <v>KA</v>
      </c>
      <c r="E6" s="22" t="str">
        <f>IF(Datenerhebung!$C8="","KA",Datenerhebung!$C8)</f>
        <v>KA</v>
      </c>
      <c r="F6" s="22" t="str">
        <f>IF(Datenerhebung!$C9="","KA",Datenerhebung!$C9)</f>
        <v>KA</v>
      </c>
      <c r="G6" s="22" t="str">
        <f>IF(Datenerhebung!$C10="","KA",Datenerhebung!$C10)</f>
        <v>KA</v>
      </c>
      <c r="H6" s="22" t="str">
        <f>IF(Datenerhebung!$C11="","KA",Datenerhebung!$C11)</f>
        <v>KA</v>
      </c>
      <c r="I6" s="22" t="str">
        <f>IF(Datenerhebung!D15="","KA",Datenerhebung!D15)</f>
        <v>KA</v>
      </c>
      <c r="J6" s="22" t="str">
        <f>IF(Datenerhebung!$D16="","KA",Datenerhebung!$D16)</f>
        <v>KA</v>
      </c>
      <c r="K6" s="22" t="str">
        <f>IF(Datenerhebung!$D63="","KA",Datenerhebung!$D63)</f>
        <v>KA</v>
      </c>
      <c r="L6" s="22" t="str">
        <f>IF(Datenerhebung!$E63="","KA",Datenerhebung!$E63)</f>
        <v>KA</v>
      </c>
      <c r="M6" s="22" t="str">
        <f>IF(Datenerhebung!$D64="","KA",Datenerhebung!$D64)</f>
        <v>KA</v>
      </c>
      <c r="N6" s="22" t="str">
        <f>IF(Datenerhebung!$E64="","KA",Datenerhebung!$E64)</f>
        <v>KA</v>
      </c>
      <c r="O6" s="22" t="str">
        <f>IF(Datenerhebung!$D19="","KA",Datenerhebung!$D19)</f>
        <v>KA</v>
      </c>
      <c r="P6" s="22" t="str">
        <f>IF(Datenerhebung!$D20="","KA",Datenerhebung!$D20)</f>
        <v>KA</v>
      </c>
      <c r="Q6" s="22" t="str">
        <f>IF(Datenerhebung!$D21="","KA",Datenerhebung!$D21)</f>
        <v>KA</v>
      </c>
      <c r="R6" s="22" t="str">
        <f>IF(Datenerhebung!$D22="","KA",Datenerhebung!$D22)</f>
        <v>KA</v>
      </c>
      <c r="S6" s="22" t="str">
        <f>IF(Datenerhebung!$D23="","KA",Datenerhebung!$D23)</f>
        <v>KA</v>
      </c>
      <c r="T6" s="22" t="str">
        <f>IF(Datenerhebung!$D24="","KA",Datenerhebung!$D24)</f>
        <v>KA</v>
      </c>
      <c r="U6" s="22">
        <f>IF(Datenerhebung!$D25="","KA",Datenerhebung!$D25)</f>
        <v>0</v>
      </c>
      <c r="V6" s="22" t="str">
        <f>IF(Datenerhebung!$D27="","KA",Datenerhebung!$D27)</f>
        <v>KA</v>
      </c>
      <c r="W6" s="22" t="str">
        <f>IF(Datenerhebung!$D28="","KA",Datenerhebung!$D28)</f>
        <v>KA</v>
      </c>
      <c r="X6" s="22" t="str">
        <f>IF(Datenerhebung!$D29="","KA",Datenerhebung!$D29)</f>
        <v>KA</v>
      </c>
      <c r="Y6" s="22" t="str">
        <f>IF(Datenerhebung!$D30="","KA",Datenerhebung!$D30)</f>
        <v>KA</v>
      </c>
      <c r="Z6" s="22" t="str">
        <f>IF(Datenerhebung!$D31="","KA",Datenerhebung!$D31)</f>
        <v>KA</v>
      </c>
      <c r="AA6" s="22" t="str">
        <f>IF(Datenerhebung!$D33="","KA",Datenerhebung!$D33)</f>
        <v>KA</v>
      </c>
      <c r="AB6" s="22" t="str">
        <f>IF(Datenerhebung!$D34="","KA",Datenerhebung!$D34)</f>
        <v>KA</v>
      </c>
      <c r="AC6" s="22" t="str">
        <f>IF(Datenerhebung!$D35="","KA",Datenerhebung!$D35)</f>
        <v>KA</v>
      </c>
      <c r="AD6" s="22" t="str">
        <f>IF(Datenerhebung!$D36="","KA",Datenerhebung!$D36)</f>
        <v>KA</v>
      </c>
      <c r="AE6" s="22" t="str">
        <f>IF(Datenerhebung!$D37="","KA",Datenerhebung!$D37)</f>
        <v>KA</v>
      </c>
      <c r="AF6" s="22">
        <f>IF(Datenerhebung!$D39="","KA",Datenerhebung!$D39)</f>
        <v>0</v>
      </c>
      <c r="AG6" s="22" t="str">
        <f>IF(Datenerhebung!$D40="","KA",Datenerhebung!$D40)</f>
        <v>KA</v>
      </c>
      <c r="AH6" s="22" t="str">
        <f>IF(Datenerhebung!$E40="","KA",Datenerhebung!$E40)</f>
        <v>KA</v>
      </c>
      <c r="AI6" s="22" t="str">
        <f>IF(Datenerhebung!$D41="","KA",Datenerhebung!$D41)</f>
        <v>KA</v>
      </c>
      <c r="AJ6" s="22" t="str">
        <f>IF(Datenerhebung!$E41="","KA",Datenerhebung!$E41)</f>
        <v>KA</v>
      </c>
      <c r="AK6" s="22" t="str">
        <f>IF(Datenerhebung!$D42="","KA",Datenerhebung!$D42)</f>
        <v>KA</v>
      </c>
      <c r="AL6" s="22" t="str">
        <f>IF(Datenerhebung!$E42="","KA",Datenerhebung!$E42)</f>
        <v>KA</v>
      </c>
      <c r="AM6" s="22" t="str">
        <f>IF(Datenerhebung!$D43="","KA",Datenerhebung!$D43)</f>
        <v>KA</v>
      </c>
      <c r="AN6" s="22" t="str">
        <f>IF(Datenerhebung!$E43="","KA",Datenerhebung!$E43)</f>
        <v>KA</v>
      </c>
      <c r="AO6" s="22" t="str">
        <f>IF(Datenerhebung!$D44="","KA",Datenerhebung!$D44)</f>
        <v>KA</v>
      </c>
      <c r="AP6" s="22" t="str">
        <f>IF(Datenerhebung!$E44="","KA",Datenerhebung!$E44)</f>
        <v>KA</v>
      </c>
      <c r="AQ6" s="22" t="str">
        <f>IF(Datenerhebung!$D45="","KA",Datenerhebung!$D45)</f>
        <v>KA</v>
      </c>
      <c r="AR6" s="22" t="str">
        <f>IF(Datenerhebung!$E45="","KA",Datenerhebung!$E45)</f>
        <v>KA</v>
      </c>
      <c r="AS6" s="22" t="str">
        <f>IF(Datenerhebung!$D46="","KA",Datenerhebung!$D46)</f>
        <v>KA</v>
      </c>
      <c r="AT6" s="22" t="str">
        <f>IF(Datenerhebung!$E46="","KA",Datenerhebung!$E46)</f>
        <v>KA</v>
      </c>
      <c r="AU6" s="22" t="str">
        <f>IF(Datenerhebung!$D47="","KA",Datenerhebung!$D47)</f>
        <v>KA</v>
      </c>
      <c r="AV6" s="22" t="str">
        <f>IF(Datenerhebung!$E47="","KA",Datenerhebung!$E47)</f>
        <v>KA</v>
      </c>
      <c r="AW6" s="22" t="str">
        <f>IF(Datenerhebung!$D48="","KA",Datenerhebung!$D48)</f>
        <v>KA</v>
      </c>
      <c r="AX6" s="22" t="str">
        <f>IF(Datenerhebung!$E48="","KA",Datenerhebung!$E48)</f>
        <v>KA</v>
      </c>
      <c r="AY6" s="22" t="str">
        <f>IF(Datenerhebung!$D49="","KA",Datenerhebung!$D49)</f>
        <v>KA</v>
      </c>
      <c r="AZ6" s="22" t="str">
        <f>IF(Datenerhebung!$E49="","KA",Datenerhebung!$E49)</f>
        <v>KA</v>
      </c>
      <c r="BA6" s="22" t="str">
        <f>IF(Datenerhebung!$D50="","KA",Datenerhebung!$D50)</f>
        <v>KA</v>
      </c>
      <c r="BB6" s="22" t="str">
        <f>IF(Datenerhebung!$E50="","KA",Datenerhebung!$E50)</f>
        <v>KA</v>
      </c>
      <c r="BC6" s="22" t="str">
        <f>IF(Datenerhebung!$D51="","KA",Datenerhebung!$D51)</f>
        <v>KA</v>
      </c>
      <c r="BD6" s="22" t="str">
        <f>IF(Datenerhebung!$E51="","KA",Datenerhebung!$E51)</f>
        <v>KA</v>
      </c>
      <c r="BE6" s="22" t="str">
        <f>IF(Datenerhebung!$D52="","KA",Datenerhebung!$D52)</f>
        <v>KA</v>
      </c>
      <c r="BF6" s="22" t="str">
        <f>IF(Datenerhebung!$E52="","KA",Datenerhebung!$E52)</f>
        <v>KA</v>
      </c>
      <c r="BG6" s="22">
        <f>IF(Datenerhebung!$D53="","KA",Datenerhebung!$D53)</f>
        <v>0</v>
      </c>
      <c r="BH6" s="22">
        <f>IF(Datenerhebung!$D55="","KA",Datenerhebung!$D55)</f>
        <v>0</v>
      </c>
      <c r="BI6" s="22">
        <f>IF(Datenerhebung!$D56="","KA",Datenerhebung!$D56)</f>
        <v>0</v>
      </c>
      <c r="BJ6" s="22" t="str">
        <f>IF(Datenerhebung!$D57="","KA",Datenerhebung!$D57)</f>
        <v>KA</v>
      </c>
      <c r="BK6" s="22" t="str">
        <f>IF(Datenerhebung!$D58="","KA",Datenerhebung!$D58)</f>
        <v>KA</v>
      </c>
      <c r="BL6" s="22" t="str">
        <f>IF(Datenerhebung!$D60="","KA",Datenerhebung!$D60)</f>
        <v>KA</v>
      </c>
      <c r="BM6" s="22" t="str">
        <f>IF(Datenerhebung!$E60="","KA",Datenerhebung!$E60)</f>
        <v>KA</v>
      </c>
      <c r="BN6" s="22" t="str">
        <f>IF(Datenerhebung!$D61="","KA",Datenerhebung!$D61)</f>
        <v>KA</v>
      </c>
      <c r="BO6" s="22" t="str">
        <f>IF(Datenerhebung!$E61="","KA",Datenerhebung!$E61)</f>
        <v>KA</v>
      </c>
      <c r="BP6" s="22" t="str">
        <f>IF(Datenerhebung!$D62="","KA",Datenerhebung!$D62)</f>
        <v>KA</v>
      </c>
      <c r="BQ6" s="22" t="str">
        <f>IF(Datenerhebung!$E62="","KA",Datenerhebung!$E62)</f>
        <v>KA</v>
      </c>
    </row>
    <row r="7" spans="1:69" x14ac:dyDescent="0.25">
      <c r="I7" t="s">
        <v>437</v>
      </c>
      <c r="J7" t="s">
        <v>381</v>
      </c>
      <c r="K7" t="s">
        <v>468</v>
      </c>
      <c r="L7" t="s">
        <v>469</v>
      </c>
      <c r="M7" t="s">
        <v>470</v>
      </c>
      <c r="N7" t="s">
        <v>471</v>
      </c>
      <c r="O7" t="s">
        <v>382</v>
      </c>
      <c r="P7" t="s">
        <v>383</v>
      </c>
      <c r="Q7" t="s">
        <v>384</v>
      </c>
      <c r="R7" t="s">
        <v>385</v>
      </c>
      <c r="S7" t="s">
        <v>386</v>
      </c>
      <c r="T7" t="s">
        <v>387</v>
      </c>
      <c r="U7" t="s">
        <v>388</v>
      </c>
      <c r="V7" t="s">
        <v>389</v>
      </c>
      <c r="W7" t="s">
        <v>390</v>
      </c>
      <c r="X7" t="s">
        <v>391</v>
      </c>
      <c r="Y7" t="s">
        <v>392</v>
      </c>
      <c r="Z7" t="s">
        <v>393</v>
      </c>
      <c r="AA7" t="s">
        <v>394</v>
      </c>
      <c r="AB7" t="s">
        <v>395</v>
      </c>
      <c r="AC7" t="s">
        <v>396</v>
      </c>
      <c r="AD7" t="s">
        <v>397</v>
      </c>
      <c r="AE7" t="s">
        <v>398</v>
      </c>
      <c r="AF7" t="s">
        <v>399</v>
      </c>
      <c r="AG7" t="s">
        <v>400</v>
      </c>
      <c r="AH7" t="s">
        <v>402</v>
      </c>
      <c r="AI7" t="s">
        <v>401</v>
      </c>
      <c r="AJ7" t="s">
        <v>403</v>
      </c>
      <c r="AK7" t="s">
        <v>404</v>
      </c>
      <c r="AL7" t="s">
        <v>405</v>
      </c>
      <c r="AM7" t="s">
        <v>406</v>
      </c>
      <c r="AN7" t="s">
        <v>407</v>
      </c>
      <c r="AO7" t="s">
        <v>408</v>
      </c>
      <c r="AP7" t="s">
        <v>409</v>
      </c>
      <c r="AQ7" t="s">
        <v>410</v>
      </c>
      <c r="AR7" t="s">
        <v>411</v>
      </c>
      <c r="AS7" t="s">
        <v>412</v>
      </c>
      <c r="AT7" t="s">
        <v>413</v>
      </c>
      <c r="AU7" t="s">
        <v>414</v>
      </c>
      <c r="AV7" t="s">
        <v>415</v>
      </c>
      <c r="AW7" t="s">
        <v>416</v>
      </c>
      <c r="AX7" t="s">
        <v>417</v>
      </c>
      <c r="AY7" t="s">
        <v>418</v>
      </c>
      <c r="AZ7" t="s">
        <v>419</v>
      </c>
      <c r="BA7" t="s">
        <v>420</v>
      </c>
      <c r="BB7" t="s">
        <v>421</v>
      </c>
      <c r="BC7" t="s">
        <v>422</v>
      </c>
      <c r="BD7" t="s">
        <v>423</v>
      </c>
      <c r="BE7" t="s">
        <v>424</v>
      </c>
      <c r="BF7" t="s">
        <v>425</v>
      </c>
      <c r="BG7" t="s">
        <v>426</v>
      </c>
      <c r="BH7" t="s">
        <v>427</v>
      </c>
      <c r="BI7" t="s">
        <v>428</v>
      </c>
      <c r="BJ7" t="s">
        <v>429</v>
      </c>
      <c r="BK7" t="s">
        <v>430</v>
      </c>
      <c r="BL7" t="s">
        <v>431</v>
      </c>
      <c r="BM7" t="s">
        <v>432</v>
      </c>
      <c r="BN7" t="s">
        <v>433</v>
      </c>
      <c r="BO7" t="s">
        <v>434</v>
      </c>
      <c r="BP7" t="s">
        <v>435</v>
      </c>
      <c r="BQ7" t="s">
        <v>436</v>
      </c>
    </row>
    <row r="8" spans="1:69" x14ac:dyDescent="0.25">
      <c r="I8" s="12" t="s">
        <v>172</v>
      </c>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row>
    <row r="9" spans="1:69" s="24" customFormat="1" ht="12" customHeight="1" x14ac:dyDescent="0.2">
      <c r="J9" s="24" t="s">
        <v>230</v>
      </c>
      <c r="K9" s="171" t="s">
        <v>263</v>
      </c>
      <c r="L9" s="171"/>
      <c r="M9" s="33" t="s">
        <v>246</v>
      </c>
      <c r="N9" s="33" t="s">
        <v>247</v>
      </c>
      <c r="O9" s="35" t="e">
        <f>+O6/I6</f>
        <v>#VALUE!</v>
      </c>
      <c r="P9" s="35" t="e">
        <f>P6/I6</f>
        <v>#VALUE!</v>
      </c>
      <c r="Q9" s="35" t="e">
        <f>Q6/I6</f>
        <v>#VALUE!</v>
      </c>
      <c r="R9" s="35" t="e">
        <f>R6/I6</f>
        <v>#VALUE!</v>
      </c>
      <c r="S9" s="35" t="e">
        <f>S6/I6</f>
        <v>#VALUE!</v>
      </c>
      <c r="T9" s="35" t="e">
        <f>T6/I6</f>
        <v>#VALUE!</v>
      </c>
      <c r="V9" s="33" t="s">
        <v>234</v>
      </c>
      <c r="AG9" s="33" t="s">
        <v>243</v>
      </c>
      <c r="BI9" s="33" t="s">
        <v>244</v>
      </c>
      <c r="BL9" s="24" t="s">
        <v>250</v>
      </c>
      <c r="BM9" s="24" t="s">
        <v>251</v>
      </c>
      <c r="BP9" s="33"/>
    </row>
    <row r="10" spans="1:69" s="24" customFormat="1" ht="12" x14ac:dyDescent="0.2">
      <c r="I10" s="25"/>
      <c r="J10" s="25" t="e">
        <f>I6-J6</f>
        <v>#VALUE!</v>
      </c>
      <c r="K10" s="171"/>
      <c r="L10" s="171"/>
      <c r="M10" s="35" t="e">
        <f>M6/(K6+M6)</f>
        <v>#VALUE!</v>
      </c>
      <c r="N10" s="35" t="e">
        <f>N6/(L6+N6)</f>
        <v>#VALUE!</v>
      </c>
      <c r="U10" s="35"/>
      <c r="V10" s="24">
        <v>220</v>
      </c>
      <c r="Y10" s="33" t="s">
        <v>238</v>
      </c>
      <c r="Z10" s="33" t="s">
        <v>239</v>
      </c>
      <c r="AA10" s="33" t="s">
        <v>240</v>
      </c>
      <c r="AC10" s="33" t="s">
        <v>241</v>
      </c>
      <c r="AG10" s="35" t="e">
        <f>AG6/$AF$6</f>
        <v>#VALUE!</v>
      </c>
      <c r="AH10" s="35" t="e">
        <f t="shared" ref="AH10:BF10" si="0">AH6/$AF$6</f>
        <v>#VALUE!</v>
      </c>
      <c r="AI10" s="35" t="e">
        <f t="shared" si="0"/>
        <v>#VALUE!</v>
      </c>
      <c r="AJ10" s="35" t="e">
        <f t="shared" si="0"/>
        <v>#VALUE!</v>
      </c>
      <c r="AK10" s="35" t="e">
        <f t="shared" si="0"/>
        <v>#VALUE!</v>
      </c>
      <c r="AL10" s="35" t="e">
        <f t="shared" si="0"/>
        <v>#VALUE!</v>
      </c>
      <c r="AM10" s="35" t="e">
        <f t="shared" si="0"/>
        <v>#VALUE!</v>
      </c>
      <c r="AN10" s="35" t="e">
        <f t="shared" si="0"/>
        <v>#VALUE!</v>
      </c>
      <c r="AO10" s="35" t="e">
        <f t="shared" si="0"/>
        <v>#VALUE!</v>
      </c>
      <c r="AP10" s="35" t="e">
        <f t="shared" si="0"/>
        <v>#VALUE!</v>
      </c>
      <c r="AQ10" s="35" t="e">
        <f t="shared" si="0"/>
        <v>#VALUE!</v>
      </c>
      <c r="AR10" s="35" t="e">
        <f t="shared" si="0"/>
        <v>#VALUE!</v>
      </c>
      <c r="AS10" s="35" t="e">
        <f t="shared" si="0"/>
        <v>#VALUE!</v>
      </c>
      <c r="AT10" s="35" t="e">
        <f t="shared" si="0"/>
        <v>#VALUE!</v>
      </c>
      <c r="AU10" s="35" t="e">
        <f t="shared" si="0"/>
        <v>#VALUE!</v>
      </c>
      <c r="AV10" s="35" t="e">
        <f t="shared" si="0"/>
        <v>#VALUE!</v>
      </c>
      <c r="AW10" s="35" t="e">
        <f t="shared" si="0"/>
        <v>#VALUE!</v>
      </c>
      <c r="AX10" s="35" t="e">
        <f t="shared" si="0"/>
        <v>#VALUE!</v>
      </c>
      <c r="AY10" s="35" t="e">
        <f t="shared" si="0"/>
        <v>#VALUE!</v>
      </c>
      <c r="AZ10" s="35" t="e">
        <f t="shared" si="0"/>
        <v>#VALUE!</v>
      </c>
      <c r="BA10" s="35" t="e">
        <f t="shared" si="0"/>
        <v>#VALUE!</v>
      </c>
      <c r="BB10" s="35" t="e">
        <f t="shared" si="0"/>
        <v>#VALUE!</v>
      </c>
      <c r="BC10" s="35" t="e">
        <f t="shared" si="0"/>
        <v>#VALUE!</v>
      </c>
      <c r="BD10" s="35" t="e">
        <f t="shared" si="0"/>
        <v>#VALUE!</v>
      </c>
      <c r="BE10" s="35" t="e">
        <f t="shared" si="0"/>
        <v>#VALUE!</v>
      </c>
      <c r="BF10" s="35" t="e">
        <f t="shared" si="0"/>
        <v>#VALUE!</v>
      </c>
      <c r="BG10" s="35" t="e">
        <f>BG6/$AF$6</f>
        <v>#DIV/0!</v>
      </c>
      <c r="BI10" s="35" t="e">
        <f>BI6/$BH$6</f>
        <v>#DIV/0!</v>
      </c>
      <c r="BJ10" s="35" t="e">
        <f t="shared" ref="BJ10:BK10" si="1">BJ6/$BH$6</f>
        <v>#VALUE!</v>
      </c>
      <c r="BK10" s="35" t="e">
        <f t="shared" si="1"/>
        <v>#VALUE!</v>
      </c>
      <c r="BL10" s="25" t="e">
        <f>K6+M6</f>
        <v>#VALUE!</v>
      </c>
      <c r="BM10" s="25" t="e">
        <f>L6+N6</f>
        <v>#VALUE!</v>
      </c>
      <c r="BN10" s="24" t="s">
        <v>255</v>
      </c>
      <c r="BO10" s="24" t="s">
        <v>256</v>
      </c>
      <c r="BP10" s="35"/>
    </row>
    <row r="11" spans="1:69" s="24" customFormat="1" ht="15" customHeight="1" x14ac:dyDescent="0.2">
      <c r="J11" s="24" t="s">
        <v>176</v>
      </c>
      <c r="K11" s="171"/>
      <c r="L11" s="171"/>
      <c r="M11" s="170" t="s">
        <v>267</v>
      </c>
      <c r="N11" s="170"/>
      <c r="V11" s="33" t="s">
        <v>235</v>
      </c>
      <c r="Y11" s="27" t="e">
        <f>Y6/V12</f>
        <v>#VALUE!</v>
      </c>
      <c r="Z11" s="28" t="e">
        <f>Z6/U6</f>
        <v>#VALUE!</v>
      </c>
      <c r="AA11" s="25" t="e">
        <f>AA6+AB6</f>
        <v>#VALUE!</v>
      </c>
      <c r="AC11" s="25" t="e">
        <f>AC6+AD6+AE6</f>
        <v>#VALUE!</v>
      </c>
      <c r="AG11" s="166" t="s">
        <v>232</v>
      </c>
      <c r="AH11" s="166"/>
      <c r="AI11" s="166" t="s">
        <v>232</v>
      </c>
      <c r="AJ11" s="166"/>
      <c r="AK11" s="166" t="s">
        <v>232</v>
      </c>
      <c r="AL11" s="166"/>
      <c r="AM11" s="166" t="s">
        <v>232</v>
      </c>
      <c r="AN11" s="166"/>
      <c r="AO11" s="166" t="s">
        <v>232</v>
      </c>
      <c r="AP11" s="166"/>
      <c r="AQ11" s="166" t="s">
        <v>232</v>
      </c>
      <c r="AR11" s="166"/>
      <c r="AS11" s="166" t="s">
        <v>232</v>
      </c>
      <c r="AT11" s="166"/>
      <c r="AU11" s="166" t="s">
        <v>232</v>
      </c>
      <c r="AV11" s="166"/>
      <c r="AW11" s="166" t="s">
        <v>232</v>
      </c>
      <c r="AX11" s="166"/>
      <c r="AY11" s="166" t="s">
        <v>232</v>
      </c>
      <c r="AZ11" s="166"/>
      <c r="BA11" s="166" t="s">
        <v>232</v>
      </c>
      <c r="BB11" s="166"/>
      <c r="BC11" s="166" t="s">
        <v>232</v>
      </c>
      <c r="BD11" s="166"/>
      <c r="BE11" s="166" t="s">
        <v>232</v>
      </c>
      <c r="BF11" s="166"/>
      <c r="BN11" s="30" t="e">
        <f>BL6/(BN6+BP6)</f>
        <v>#VALUE!</v>
      </c>
      <c r="BO11" s="30" t="e">
        <f>BM6/(BO6+BQ6)</f>
        <v>#VALUE!</v>
      </c>
    </row>
    <row r="12" spans="1:69" s="24" customFormat="1" ht="12" x14ac:dyDescent="0.2">
      <c r="J12" s="26" t="e">
        <f>J6/I6</f>
        <v>#VALUE!</v>
      </c>
      <c r="K12" s="171"/>
      <c r="L12" s="171"/>
      <c r="M12" s="175" t="e">
        <f>M10-N10</f>
        <v>#VALUE!</v>
      </c>
      <c r="N12" s="175"/>
      <c r="V12" s="24">
        <f>V10*U6</f>
        <v>0</v>
      </c>
      <c r="Y12" s="24" t="s">
        <v>264</v>
      </c>
      <c r="AA12" s="33" t="s">
        <v>265</v>
      </c>
      <c r="AG12" s="170" t="e">
        <f>AG6/AH6-1</f>
        <v>#VALUE!</v>
      </c>
      <c r="AH12" s="170"/>
      <c r="AI12" s="170" t="e">
        <f>AI6/AJ6-1</f>
        <v>#VALUE!</v>
      </c>
      <c r="AJ12" s="170"/>
      <c r="AK12" s="170" t="e">
        <f>AK6/AL6-1</f>
        <v>#VALUE!</v>
      </c>
      <c r="AL12" s="170"/>
      <c r="AM12" s="170" t="e">
        <f>AM6/AN6-1</f>
        <v>#VALUE!</v>
      </c>
      <c r="AN12" s="170"/>
      <c r="AO12" s="170" t="e">
        <f>AO6/AP6-1</f>
        <v>#VALUE!</v>
      </c>
      <c r="AP12" s="170"/>
      <c r="AQ12" s="170" t="e">
        <f>AQ6/AR6-1</f>
        <v>#VALUE!</v>
      </c>
      <c r="AR12" s="170"/>
      <c r="AS12" s="170" t="e">
        <f>AS6/AT6-1</f>
        <v>#VALUE!</v>
      </c>
      <c r="AT12" s="170"/>
      <c r="AU12" s="170" t="e">
        <f>AU6/AV6-1</f>
        <v>#VALUE!</v>
      </c>
      <c r="AV12" s="170"/>
      <c r="AW12" s="170" t="e">
        <f>AW6/AX6-1</f>
        <v>#VALUE!</v>
      </c>
      <c r="AX12" s="170"/>
      <c r="AY12" s="170" t="e">
        <f>AY6/AZ6-1</f>
        <v>#VALUE!</v>
      </c>
      <c r="AZ12" s="170"/>
      <c r="BA12" s="170" t="e">
        <f>BA6/BB6-1</f>
        <v>#VALUE!</v>
      </c>
      <c r="BB12" s="170"/>
      <c r="BC12" s="170" t="e">
        <f>BC6/BD6-1</f>
        <v>#VALUE!</v>
      </c>
      <c r="BD12" s="170"/>
      <c r="BE12" s="170" t="e">
        <f>BE6/BF6-1</f>
        <v>#VALUE!</v>
      </c>
      <c r="BF12" s="170"/>
      <c r="BG12" s="35"/>
      <c r="BL12" s="24" t="s">
        <v>252</v>
      </c>
      <c r="BM12" s="24" t="s">
        <v>253</v>
      </c>
      <c r="BN12" s="168" t="s">
        <v>258</v>
      </c>
      <c r="BO12" s="168"/>
    </row>
    <row r="13" spans="1:69" s="24" customFormat="1" ht="12" x14ac:dyDescent="0.2">
      <c r="J13" s="24" t="s">
        <v>177</v>
      </c>
      <c r="K13" s="171"/>
      <c r="L13" s="171"/>
      <c r="M13" s="33" t="s">
        <v>68</v>
      </c>
      <c r="V13" s="33" t="s">
        <v>236</v>
      </c>
      <c r="Y13" s="24" t="e">
        <f>Y6/X6</f>
        <v>#VALUE!</v>
      </c>
      <c r="AA13" s="25" t="e">
        <f>AA11-AC11</f>
        <v>#VALUE!</v>
      </c>
      <c r="BE13" s="166"/>
      <c r="BF13" s="166"/>
      <c r="BL13" s="28" t="e">
        <f>BL6/BL10</f>
        <v>#VALUE!</v>
      </c>
      <c r="BM13" s="28" t="e">
        <f>BM6/BM10</f>
        <v>#VALUE!</v>
      </c>
      <c r="BN13" s="168" t="s">
        <v>257</v>
      </c>
      <c r="BO13" s="168"/>
    </row>
    <row r="14" spans="1:69" s="24" customFormat="1" ht="12" x14ac:dyDescent="0.2">
      <c r="J14" s="26" t="e">
        <f>+J10/I6</f>
        <v>#VALUE!</v>
      </c>
      <c r="K14" s="171"/>
      <c r="L14" s="171"/>
      <c r="M14" s="33" t="s">
        <v>233</v>
      </c>
      <c r="V14" s="35" t="e">
        <f>V6/V12</f>
        <v>#VALUE!</v>
      </c>
      <c r="AA14" s="33" t="s">
        <v>266</v>
      </c>
      <c r="BL14" s="168" t="s">
        <v>259</v>
      </c>
      <c r="BM14" s="168"/>
      <c r="BN14" s="169" t="e">
        <f>BN11/BO11-1</f>
        <v>#VALUE!</v>
      </c>
      <c r="BO14" s="169"/>
    </row>
    <row r="15" spans="1:69" s="24" customFormat="1" ht="12" x14ac:dyDescent="0.2">
      <c r="M15" s="33" t="s">
        <v>245</v>
      </c>
      <c r="V15" s="33" t="s">
        <v>237</v>
      </c>
      <c r="AA15" s="35" t="e">
        <f>AA13/I6</f>
        <v>#VALUE!</v>
      </c>
      <c r="BL15" s="168" t="s">
        <v>254</v>
      </c>
      <c r="BM15" s="168"/>
    </row>
    <row r="16" spans="1:69" s="24" customFormat="1" ht="12" x14ac:dyDescent="0.2">
      <c r="M16" s="33" t="s">
        <v>369</v>
      </c>
      <c r="W16" s="35" t="e">
        <f>W6/V12</f>
        <v>#VALUE!</v>
      </c>
      <c r="AA16" s="33" t="s">
        <v>242</v>
      </c>
      <c r="AC16" s="33" t="s">
        <v>242</v>
      </c>
      <c r="BL16" s="169" t="e">
        <f>BL13/BM13-1</f>
        <v>#VALUE!</v>
      </c>
      <c r="BM16" s="169"/>
      <c r="BN16" s="35" t="s">
        <v>248</v>
      </c>
      <c r="BO16" s="35" t="s">
        <v>249</v>
      </c>
    </row>
    <row r="17" spans="27:67" s="24" customFormat="1" ht="12" x14ac:dyDescent="0.2">
      <c r="AA17" s="35" t="e">
        <f>AA6/I6</f>
        <v>#VALUE!</v>
      </c>
      <c r="AB17" s="35" t="e">
        <f>AB6/I6</f>
        <v>#VALUE!</v>
      </c>
      <c r="AC17" s="35" t="e">
        <f>AC6/I6</f>
        <v>#VALUE!</v>
      </c>
      <c r="AD17" s="35" t="e">
        <f>AD6/I6</f>
        <v>#VALUE!</v>
      </c>
      <c r="AE17" s="35" t="e">
        <f>AE6/I6</f>
        <v>#VALUE!</v>
      </c>
      <c r="BN17" s="28" t="e">
        <f>(BN6+BP6)/(BL10)</f>
        <v>#VALUE!</v>
      </c>
      <c r="BO17" s="28" t="e">
        <f>(BO6+BQ6)/(BM10)</f>
        <v>#VALUE!</v>
      </c>
    </row>
    <row r="18" spans="27:67" s="24" customFormat="1" ht="12" x14ac:dyDescent="0.2">
      <c r="AA18" s="166" t="s">
        <v>301</v>
      </c>
      <c r="AB18" s="166"/>
      <c r="AC18" s="167" t="s">
        <v>302</v>
      </c>
      <c r="AD18" s="167"/>
      <c r="AE18" s="167"/>
      <c r="BL18" s="168" t="s">
        <v>262</v>
      </c>
      <c r="BM18" s="168"/>
      <c r="BN18" s="168" t="s">
        <v>15</v>
      </c>
      <c r="BO18" s="168"/>
    </row>
    <row r="19" spans="27:67" s="24" customFormat="1" ht="12" x14ac:dyDescent="0.2">
      <c r="AA19" s="35" t="e">
        <f>AA11/I6</f>
        <v>#VALUE!</v>
      </c>
      <c r="AC19" s="35" t="e">
        <f>AC11/I6</f>
        <v>#VALUE!</v>
      </c>
      <c r="BL19" s="168" t="s">
        <v>261</v>
      </c>
      <c r="BM19" s="168"/>
      <c r="BN19" s="168" t="s">
        <v>260</v>
      </c>
      <c r="BO19" s="168"/>
    </row>
    <row r="20" spans="27:67" s="24" customFormat="1" ht="12" x14ac:dyDescent="0.2">
      <c r="BL20" s="169" t="e">
        <f>BL10/BM10-1</f>
        <v>#VALUE!</v>
      </c>
      <c r="BM20" s="169"/>
      <c r="BN20" s="169" t="e">
        <f>BN17/BO17-1</f>
        <v>#VALUE!</v>
      </c>
      <c r="BO20" s="169"/>
    </row>
    <row r="21" spans="27:67" s="23" customFormat="1" ht="12" x14ac:dyDescent="0.2"/>
    <row r="22" spans="27:67" s="21" customFormat="1" ht="12" x14ac:dyDescent="0.2"/>
    <row r="23" spans="27:67" s="21" customFormat="1" ht="12" x14ac:dyDescent="0.2">
      <c r="BL23" s="29"/>
      <c r="BM23" s="29"/>
    </row>
    <row r="24" spans="27:67" s="21" customFormat="1" ht="12" x14ac:dyDescent="0.2">
      <c r="BL24" s="34"/>
      <c r="BM24" s="34"/>
    </row>
    <row r="25" spans="27:67" s="21" customFormat="1" ht="12" x14ac:dyDescent="0.2"/>
    <row r="26" spans="27:67" s="21" customFormat="1" ht="12" x14ac:dyDescent="0.2"/>
    <row r="27" spans="27:67" s="21" customFormat="1" ht="12" x14ac:dyDescent="0.2"/>
    <row r="28" spans="27:67" s="21" customFormat="1" ht="12" x14ac:dyDescent="0.2"/>
    <row r="29" spans="27:67" s="21" customFormat="1" ht="12" x14ac:dyDescent="0.2"/>
    <row r="30" spans="27:67" s="21" customFormat="1" ht="12" x14ac:dyDescent="0.2"/>
    <row r="31" spans="27:67" s="21" customFormat="1" ht="12" x14ac:dyDescent="0.2"/>
    <row r="32" spans="27:67" s="21" customFormat="1" ht="12" x14ac:dyDescent="0.2"/>
    <row r="33" s="21" customFormat="1" ht="12" x14ac:dyDescent="0.2"/>
    <row r="34" s="21" customFormat="1" ht="12" x14ac:dyDescent="0.2"/>
    <row r="35" s="21" customFormat="1" ht="12" x14ac:dyDescent="0.2"/>
    <row r="36" s="21" customFormat="1" ht="12" x14ac:dyDescent="0.2"/>
    <row r="37" s="21" customFormat="1" ht="12" x14ac:dyDescent="0.2"/>
    <row r="38" s="21" customFormat="1" ht="12" x14ac:dyDescent="0.2"/>
    <row r="39" s="21" customFormat="1" ht="12" x14ac:dyDescent="0.2"/>
    <row r="40" s="21" customFormat="1" ht="12" x14ac:dyDescent="0.2"/>
    <row r="41" s="21" customFormat="1" ht="12" x14ac:dyDescent="0.2"/>
  </sheetData>
  <mergeCells count="82">
    <mergeCell ref="AY4:AZ4"/>
    <mergeCell ref="M11:N11"/>
    <mergeCell ref="M12:N12"/>
    <mergeCell ref="V1:Z1"/>
    <mergeCell ref="AA1:AE1"/>
    <mergeCell ref="AM5:AN5"/>
    <mergeCell ref="AG5:AH5"/>
    <mergeCell ref="AG12:AH12"/>
    <mergeCell ref="AI12:AJ12"/>
    <mergeCell ref="AU11:AV11"/>
    <mergeCell ref="AG11:AH11"/>
    <mergeCell ref="AI11:AJ11"/>
    <mergeCell ref="BP5:BQ5"/>
    <mergeCell ref="AO5:AP5"/>
    <mergeCell ref="AQ5:AR5"/>
    <mergeCell ref="AS5:AT5"/>
    <mergeCell ref="AU5:AV5"/>
    <mergeCell ref="AW5:AX5"/>
    <mergeCell ref="AY5:AZ5"/>
    <mergeCell ref="BA5:BB5"/>
    <mergeCell ref="BC5:BD5"/>
    <mergeCell ref="BE5:BF5"/>
    <mergeCell ref="BL5:BM5"/>
    <mergeCell ref="BN5:BO5"/>
    <mergeCell ref="BP4:BQ4"/>
    <mergeCell ref="AK11:AL11"/>
    <mergeCell ref="AM11:AN11"/>
    <mergeCell ref="AO11:AP11"/>
    <mergeCell ref="AW11:AX11"/>
    <mergeCell ref="AY11:AZ11"/>
    <mergeCell ref="BA11:BB11"/>
    <mergeCell ref="BC11:BD11"/>
    <mergeCell ref="BE11:BF11"/>
    <mergeCell ref="AK5:AL5"/>
    <mergeCell ref="AK4:AL4"/>
    <mergeCell ref="AM4:AN4"/>
    <mergeCell ref="AO4:AP4"/>
    <mergeCell ref="BA4:BB4"/>
    <mergeCell ref="BC4:BD4"/>
    <mergeCell ref="BE4:BF4"/>
    <mergeCell ref="K9:L14"/>
    <mergeCell ref="BL4:BM4"/>
    <mergeCell ref="BN4:BO4"/>
    <mergeCell ref="K4:L4"/>
    <mergeCell ref="M4:N4"/>
    <mergeCell ref="K5:L5"/>
    <mergeCell ref="M5:N5"/>
    <mergeCell ref="AI5:AJ5"/>
    <mergeCell ref="AG4:AH4"/>
    <mergeCell ref="AI4:AJ4"/>
    <mergeCell ref="AQ4:AR4"/>
    <mergeCell ref="AS4:AT4"/>
    <mergeCell ref="AU4:AV4"/>
    <mergeCell ref="AW4:AX4"/>
    <mergeCell ref="AQ11:AR11"/>
    <mergeCell ref="AS11:AT11"/>
    <mergeCell ref="BE13:BF13"/>
    <mergeCell ref="AK12:AL12"/>
    <mergeCell ref="AQ12:AR12"/>
    <mergeCell ref="AS12:AT12"/>
    <mergeCell ref="AU12:AV12"/>
    <mergeCell ref="AW12:AX12"/>
    <mergeCell ref="AY12:AZ12"/>
    <mergeCell ref="BA12:BB12"/>
    <mergeCell ref="BC12:BD12"/>
    <mergeCell ref="BE12:BF12"/>
    <mergeCell ref="AO12:AP12"/>
    <mergeCell ref="AM12:AN12"/>
    <mergeCell ref="BL15:BM15"/>
    <mergeCell ref="BL16:BM16"/>
    <mergeCell ref="BN13:BO13"/>
    <mergeCell ref="BN14:BO14"/>
    <mergeCell ref="BN12:BO12"/>
    <mergeCell ref="BL14:BM14"/>
    <mergeCell ref="AA18:AB18"/>
    <mergeCell ref="AC18:AE18"/>
    <mergeCell ref="BN18:BO18"/>
    <mergeCell ref="BN20:BO20"/>
    <mergeCell ref="BN19:BO19"/>
    <mergeCell ref="BL19:BM19"/>
    <mergeCell ref="BL20:BM20"/>
    <mergeCell ref="BL18:BM18"/>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D29"/>
  <sheetViews>
    <sheetView workbookViewId="0">
      <pane ySplit="2" topLeftCell="A12" activePane="bottomLeft" state="frozen"/>
      <selection pane="bottomLeft" activeCell="D30" sqref="D30"/>
    </sheetView>
  </sheetViews>
  <sheetFormatPr baseColWidth="10" defaultRowHeight="15" x14ac:dyDescent="0.25"/>
  <cols>
    <col min="3" max="3" width="3.28515625" bestFit="1" customWidth="1"/>
    <col min="4" max="4" width="55.7109375" customWidth="1"/>
  </cols>
  <sheetData>
    <row r="1" spans="1:4" x14ac:dyDescent="0.25">
      <c r="D1" s="1" t="s">
        <v>283</v>
      </c>
    </row>
    <row r="2" spans="1:4" x14ac:dyDescent="0.25">
      <c r="A2" s="18" t="s">
        <v>365</v>
      </c>
      <c r="B2" s="31" t="s">
        <v>438</v>
      </c>
      <c r="D2" s="2" t="s">
        <v>288</v>
      </c>
    </row>
    <row r="3" spans="1:4" ht="45" x14ac:dyDescent="0.25">
      <c r="B3">
        <v>1</v>
      </c>
      <c r="D3" s="1" t="s">
        <v>284</v>
      </c>
    </row>
    <row r="4" spans="1:4" x14ac:dyDescent="0.25">
      <c r="D4" s="1" t="s">
        <v>285</v>
      </c>
    </row>
    <row r="5" spans="1:4" x14ac:dyDescent="0.25">
      <c r="B5">
        <v>2</v>
      </c>
      <c r="C5" t="s">
        <v>299</v>
      </c>
      <c r="D5" s="1" t="s">
        <v>287</v>
      </c>
    </row>
    <row r="6" spans="1:4" x14ac:dyDescent="0.25">
      <c r="D6" s="1" t="s">
        <v>286</v>
      </c>
    </row>
    <row r="7" spans="1:4" x14ac:dyDescent="0.25">
      <c r="B7">
        <v>3</v>
      </c>
      <c r="C7" t="s">
        <v>299</v>
      </c>
      <c r="D7" s="1" t="s">
        <v>289</v>
      </c>
    </row>
    <row r="8" spans="1:4" ht="30" x14ac:dyDescent="0.25">
      <c r="B8">
        <v>4</v>
      </c>
      <c r="C8" t="s">
        <v>299</v>
      </c>
      <c r="D8" s="1" t="s">
        <v>290</v>
      </c>
    </row>
    <row r="9" spans="1:4" x14ac:dyDescent="0.25">
      <c r="D9" s="1" t="s">
        <v>291</v>
      </c>
    </row>
    <row r="10" spans="1:4" ht="30" x14ac:dyDescent="0.25">
      <c r="B10">
        <v>5</v>
      </c>
      <c r="C10" t="s">
        <v>299</v>
      </c>
      <c r="D10" s="1" t="s">
        <v>298</v>
      </c>
    </row>
    <row r="11" spans="1:4" ht="30" x14ac:dyDescent="0.25">
      <c r="B11">
        <v>6</v>
      </c>
      <c r="C11" t="s">
        <v>299</v>
      </c>
      <c r="D11" s="1" t="s">
        <v>366</v>
      </c>
    </row>
    <row r="12" spans="1:4" x14ac:dyDescent="0.25">
      <c r="B12">
        <v>7</v>
      </c>
      <c r="C12" t="s">
        <v>299</v>
      </c>
      <c r="D12" s="1" t="s">
        <v>367</v>
      </c>
    </row>
    <row r="13" spans="1:4" x14ac:dyDescent="0.25">
      <c r="B13">
        <v>8</v>
      </c>
      <c r="C13" t="s">
        <v>299</v>
      </c>
      <c r="D13" s="1" t="s">
        <v>368</v>
      </c>
    </row>
    <row r="14" spans="1:4" x14ac:dyDescent="0.25">
      <c r="B14">
        <v>9</v>
      </c>
      <c r="C14" t="s">
        <v>299</v>
      </c>
      <c r="D14" s="1" t="s">
        <v>370</v>
      </c>
    </row>
    <row r="15" spans="1:4" ht="30" x14ac:dyDescent="0.25">
      <c r="B15">
        <v>10</v>
      </c>
      <c r="C15" t="s">
        <v>299</v>
      </c>
      <c r="D15" s="1" t="s">
        <v>371</v>
      </c>
    </row>
    <row r="16" spans="1:4" x14ac:dyDescent="0.25">
      <c r="B16">
        <v>11</v>
      </c>
      <c r="C16" t="s">
        <v>299</v>
      </c>
      <c r="D16" s="1" t="s">
        <v>372</v>
      </c>
    </row>
    <row r="17" spans="1:4" ht="30" x14ac:dyDescent="0.25">
      <c r="B17">
        <v>12</v>
      </c>
      <c r="C17" t="s">
        <v>299</v>
      </c>
      <c r="D17" s="1" t="s">
        <v>373</v>
      </c>
    </row>
    <row r="18" spans="1:4" x14ac:dyDescent="0.25">
      <c r="B18">
        <v>13</v>
      </c>
      <c r="C18" t="s">
        <v>299</v>
      </c>
      <c r="D18" s="1" t="s">
        <v>374</v>
      </c>
    </row>
    <row r="19" spans="1:4" ht="30" x14ac:dyDescent="0.25">
      <c r="B19">
        <v>14</v>
      </c>
      <c r="C19" t="s">
        <v>299</v>
      </c>
      <c r="D19" s="1" t="s">
        <v>375</v>
      </c>
    </row>
    <row r="20" spans="1:4" ht="45" x14ac:dyDescent="0.25">
      <c r="A20" s="61">
        <v>43570</v>
      </c>
      <c r="B20">
        <v>15</v>
      </c>
      <c r="C20" t="s">
        <v>299</v>
      </c>
      <c r="D20" s="1" t="s">
        <v>376</v>
      </c>
    </row>
    <row r="21" spans="1:4" x14ac:dyDescent="0.25">
      <c r="A21" s="61">
        <v>43913</v>
      </c>
      <c r="B21">
        <v>16</v>
      </c>
      <c r="C21" t="s">
        <v>299</v>
      </c>
      <c r="D21" s="1" t="s">
        <v>439</v>
      </c>
    </row>
    <row r="22" spans="1:4" x14ac:dyDescent="0.25">
      <c r="A22" s="61">
        <v>45354</v>
      </c>
      <c r="B22">
        <v>17</v>
      </c>
      <c r="C22" t="s">
        <v>299</v>
      </c>
      <c r="D22" s="1" t="s">
        <v>458</v>
      </c>
    </row>
    <row r="23" spans="1:4" x14ac:dyDescent="0.25">
      <c r="D23" s="1" t="s">
        <v>459</v>
      </c>
    </row>
    <row r="24" spans="1:4" x14ac:dyDescent="0.25">
      <c r="D24" s="1" t="s">
        <v>460</v>
      </c>
    </row>
    <row r="25" spans="1:4" x14ac:dyDescent="0.25">
      <c r="D25" s="1" t="s">
        <v>461</v>
      </c>
    </row>
    <row r="26" spans="1:4" x14ac:dyDescent="0.25">
      <c r="D26" s="1" t="s">
        <v>462</v>
      </c>
    </row>
    <row r="27" spans="1:4" x14ac:dyDescent="0.25">
      <c r="D27" s="1" t="s">
        <v>463</v>
      </c>
    </row>
    <row r="28" spans="1:4" x14ac:dyDescent="0.25">
      <c r="D28" s="1" t="s">
        <v>464</v>
      </c>
    </row>
    <row r="29" spans="1:4" x14ac:dyDescent="0.25">
      <c r="D29" s="1" t="s">
        <v>465</v>
      </c>
    </row>
  </sheetData>
  <autoFilter ref="A2:D2" xr:uid="{00000000-0009-0000-0000-000002000000}"/>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C70"/>
  <sheetViews>
    <sheetView view="pageBreakPreview" zoomScale="60" zoomScaleNormal="130" workbookViewId="0">
      <selection sqref="A1:C11"/>
    </sheetView>
  </sheetViews>
  <sheetFormatPr baseColWidth="10" defaultRowHeight="15" x14ac:dyDescent="0.25"/>
  <cols>
    <col min="2" max="2" width="3.42578125" bestFit="1" customWidth="1"/>
    <col min="3" max="3" width="102.28515625" style="1" customWidth="1"/>
    <col min="4" max="4" width="15.85546875" bestFit="1" customWidth="1"/>
  </cols>
  <sheetData>
    <row r="1" spans="1:3" x14ac:dyDescent="0.25">
      <c r="C1" s="1" t="s">
        <v>283</v>
      </c>
    </row>
    <row r="2" spans="1:3" x14ac:dyDescent="0.25">
      <c r="A2" s="31" t="s">
        <v>294</v>
      </c>
      <c r="C2" s="2" t="s">
        <v>288</v>
      </c>
    </row>
    <row r="3" spans="1:3" ht="30" x14ac:dyDescent="0.25">
      <c r="A3">
        <v>1</v>
      </c>
      <c r="C3" s="1" t="s">
        <v>284</v>
      </c>
    </row>
    <row r="4" spans="1:3" x14ac:dyDescent="0.25">
      <c r="C4" s="1" t="s">
        <v>285</v>
      </c>
    </row>
    <row r="5" spans="1:3" x14ac:dyDescent="0.25">
      <c r="A5">
        <v>2</v>
      </c>
      <c r="B5" t="s">
        <v>299</v>
      </c>
      <c r="C5" s="1" t="s">
        <v>287</v>
      </c>
    </row>
    <row r="6" spans="1:3" x14ac:dyDescent="0.25">
      <c r="C6" s="1" t="s">
        <v>286</v>
      </c>
    </row>
    <row r="7" spans="1:3" x14ac:dyDescent="0.25">
      <c r="A7">
        <v>3</v>
      </c>
      <c r="B7" t="s">
        <v>299</v>
      </c>
      <c r="C7" s="1" t="s">
        <v>289</v>
      </c>
    </row>
    <row r="8" spans="1:3" x14ac:dyDescent="0.25">
      <c r="A8">
        <v>4</v>
      </c>
      <c r="B8" t="s">
        <v>299</v>
      </c>
      <c r="C8" s="1" t="s">
        <v>290</v>
      </c>
    </row>
    <row r="9" spans="1:3" x14ac:dyDescent="0.25">
      <c r="C9" s="1" t="s">
        <v>291</v>
      </c>
    </row>
    <row r="10" spans="1:3" x14ac:dyDescent="0.25">
      <c r="A10">
        <v>5</v>
      </c>
      <c r="B10" t="s">
        <v>299</v>
      </c>
      <c r="C10" s="1" t="s">
        <v>298</v>
      </c>
    </row>
    <row r="12" spans="1:3" x14ac:dyDescent="0.25">
      <c r="A12" s="31" t="s">
        <v>295</v>
      </c>
      <c r="C12" s="2" t="s">
        <v>293</v>
      </c>
    </row>
    <row r="13" spans="1:3" x14ac:dyDescent="0.25">
      <c r="A13">
        <v>1</v>
      </c>
      <c r="B13" t="s">
        <v>299</v>
      </c>
      <c r="C13" s="1" t="s">
        <v>292</v>
      </c>
    </row>
    <row r="14" spans="1:3" x14ac:dyDescent="0.25">
      <c r="C14" s="1" t="s">
        <v>300</v>
      </c>
    </row>
    <row r="16" spans="1:3" x14ac:dyDescent="0.25">
      <c r="A16" s="31" t="s">
        <v>296</v>
      </c>
      <c r="C16" s="2" t="s">
        <v>304</v>
      </c>
    </row>
    <row r="17" spans="1:3" x14ac:dyDescent="0.25">
      <c r="B17" t="s">
        <v>299</v>
      </c>
      <c r="C17" s="1" t="s">
        <v>324</v>
      </c>
    </row>
    <row r="19" spans="1:3" x14ac:dyDescent="0.25">
      <c r="A19" s="31" t="s">
        <v>297</v>
      </c>
      <c r="C19" s="2" t="s">
        <v>305</v>
      </c>
    </row>
    <row r="20" spans="1:3" x14ac:dyDescent="0.25">
      <c r="C20" s="1" t="s">
        <v>306</v>
      </c>
    </row>
    <row r="22" spans="1:3" x14ac:dyDescent="0.25">
      <c r="A22" s="31" t="s">
        <v>303</v>
      </c>
      <c r="C22" s="2" t="s">
        <v>307</v>
      </c>
    </row>
    <row r="23" spans="1:3" x14ac:dyDescent="0.25">
      <c r="A23">
        <v>1</v>
      </c>
      <c r="B23" t="s">
        <v>308</v>
      </c>
      <c r="C23" s="1" t="s">
        <v>309</v>
      </c>
    </row>
    <row r="24" spans="1:3" x14ac:dyDescent="0.25">
      <c r="C24" s="1" t="s">
        <v>310</v>
      </c>
    </row>
    <row r="25" spans="1:3" x14ac:dyDescent="0.25">
      <c r="A25">
        <v>2</v>
      </c>
      <c r="B25" t="s">
        <v>299</v>
      </c>
      <c r="C25" s="1" t="s">
        <v>311</v>
      </c>
    </row>
    <row r="26" spans="1:3" x14ac:dyDescent="0.25">
      <c r="C26" s="1" t="s">
        <v>312</v>
      </c>
    </row>
    <row r="27" spans="1:3" x14ac:dyDescent="0.25">
      <c r="C27" s="1" t="s">
        <v>313</v>
      </c>
    </row>
    <row r="28" spans="1:3" x14ac:dyDescent="0.25">
      <c r="C28" s="1" t="s">
        <v>314</v>
      </c>
    </row>
    <row r="29" spans="1:3" x14ac:dyDescent="0.25">
      <c r="A29">
        <v>3</v>
      </c>
      <c r="B29" t="s">
        <v>299</v>
      </c>
      <c r="C29" s="1" t="s">
        <v>325</v>
      </c>
    </row>
    <row r="30" spans="1:3" x14ac:dyDescent="0.25">
      <c r="C30" s="1" t="s">
        <v>322</v>
      </c>
    </row>
    <row r="31" spans="1:3" x14ac:dyDescent="0.25">
      <c r="C31" s="1" t="s">
        <v>315</v>
      </c>
    </row>
    <row r="32" spans="1:3" x14ac:dyDescent="0.25">
      <c r="A32">
        <v>4</v>
      </c>
      <c r="B32" t="s">
        <v>299</v>
      </c>
      <c r="C32" s="1" t="s">
        <v>326</v>
      </c>
    </row>
    <row r="33" spans="1:3" x14ac:dyDescent="0.25">
      <c r="C33" s="1" t="s">
        <v>316</v>
      </c>
    </row>
    <row r="34" spans="1:3" x14ac:dyDescent="0.25">
      <c r="A34">
        <v>5</v>
      </c>
      <c r="B34" t="s">
        <v>299</v>
      </c>
      <c r="C34" s="1" t="s">
        <v>318</v>
      </c>
    </row>
    <row r="35" spans="1:3" x14ac:dyDescent="0.25">
      <c r="A35">
        <v>6</v>
      </c>
      <c r="B35" t="s">
        <v>299</v>
      </c>
      <c r="C35" s="1" t="s">
        <v>317</v>
      </c>
    </row>
    <row r="36" spans="1:3" x14ac:dyDescent="0.25">
      <c r="A36" s="32"/>
      <c r="C36" s="1" t="s">
        <v>320</v>
      </c>
    </row>
    <row r="37" spans="1:3" x14ac:dyDescent="0.25">
      <c r="C37" s="1" t="s">
        <v>321</v>
      </c>
    </row>
    <row r="38" spans="1:3" ht="30" x14ac:dyDescent="0.25">
      <c r="C38" s="1" t="s">
        <v>323</v>
      </c>
    </row>
    <row r="39" spans="1:3" x14ac:dyDescent="0.25">
      <c r="A39">
        <v>7</v>
      </c>
      <c r="B39" t="s">
        <v>299</v>
      </c>
      <c r="C39" s="1" t="s">
        <v>333</v>
      </c>
    </row>
    <row r="40" spans="1:3" x14ac:dyDescent="0.25">
      <c r="A40">
        <v>8</v>
      </c>
      <c r="B40" t="s">
        <v>299</v>
      </c>
      <c r="C40" s="1" t="s">
        <v>319</v>
      </c>
    </row>
    <row r="41" spans="1:3" ht="30" x14ac:dyDescent="0.25">
      <c r="A41">
        <v>9</v>
      </c>
      <c r="B41" t="s">
        <v>299</v>
      </c>
      <c r="C41" s="1" t="s">
        <v>327</v>
      </c>
    </row>
    <row r="42" spans="1:3" x14ac:dyDescent="0.25">
      <c r="A42">
        <v>10</v>
      </c>
      <c r="B42" t="s">
        <v>299</v>
      </c>
      <c r="C42" s="1" t="s">
        <v>336</v>
      </c>
    </row>
    <row r="43" spans="1:3" x14ac:dyDescent="0.25">
      <c r="A43">
        <v>11</v>
      </c>
      <c r="B43" t="s">
        <v>299</v>
      </c>
      <c r="C43" s="1" t="s">
        <v>330</v>
      </c>
    </row>
    <row r="44" spans="1:3" ht="30" x14ac:dyDescent="0.25">
      <c r="C44" s="1" t="s">
        <v>331</v>
      </c>
    </row>
    <row r="45" spans="1:3" x14ac:dyDescent="0.25">
      <c r="A45">
        <v>12</v>
      </c>
      <c r="C45" s="1" t="s">
        <v>332</v>
      </c>
    </row>
    <row r="48" spans="1:3" x14ac:dyDescent="0.25">
      <c r="A48" s="31" t="s">
        <v>328</v>
      </c>
      <c r="C48" s="2" t="s">
        <v>329</v>
      </c>
    </row>
    <row r="49" spans="1:3" x14ac:dyDescent="0.25">
      <c r="A49">
        <v>1</v>
      </c>
      <c r="B49" t="s">
        <v>299</v>
      </c>
      <c r="C49" s="1" t="s">
        <v>334</v>
      </c>
    </row>
    <row r="50" spans="1:3" ht="30" x14ac:dyDescent="0.25">
      <c r="A50">
        <v>2</v>
      </c>
      <c r="B50" t="s">
        <v>299</v>
      </c>
      <c r="C50" s="1" t="s">
        <v>335</v>
      </c>
    </row>
    <row r="51" spans="1:3" x14ac:dyDescent="0.25">
      <c r="C51" s="1" t="s">
        <v>337</v>
      </c>
    </row>
    <row r="52" spans="1:3" x14ac:dyDescent="0.25">
      <c r="A52">
        <v>3</v>
      </c>
      <c r="B52" t="s">
        <v>299</v>
      </c>
      <c r="C52" s="1" t="s">
        <v>338</v>
      </c>
    </row>
    <row r="53" spans="1:3" x14ac:dyDescent="0.25">
      <c r="B53" t="s">
        <v>299</v>
      </c>
      <c r="C53" s="1" t="s">
        <v>339</v>
      </c>
    </row>
    <row r="54" spans="1:3" x14ac:dyDescent="0.25">
      <c r="A54">
        <v>4</v>
      </c>
      <c r="B54" t="s">
        <v>299</v>
      </c>
      <c r="C54" s="1" t="s">
        <v>340</v>
      </c>
    </row>
    <row r="55" spans="1:3" x14ac:dyDescent="0.25">
      <c r="B55" t="s">
        <v>299</v>
      </c>
      <c r="C55" s="1" t="s">
        <v>341</v>
      </c>
    </row>
    <row r="56" spans="1:3" x14ac:dyDescent="0.25">
      <c r="A56">
        <v>5</v>
      </c>
      <c r="B56" t="s">
        <v>299</v>
      </c>
      <c r="C56" s="1" t="s">
        <v>342</v>
      </c>
    </row>
    <row r="57" spans="1:3" x14ac:dyDescent="0.25">
      <c r="B57" t="s">
        <v>344</v>
      </c>
      <c r="C57" s="1" t="s">
        <v>343</v>
      </c>
    </row>
    <row r="58" spans="1:3" x14ac:dyDescent="0.25">
      <c r="A58">
        <v>6</v>
      </c>
      <c r="C58" s="1" t="s">
        <v>345</v>
      </c>
    </row>
    <row r="59" spans="1:3" x14ac:dyDescent="0.25">
      <c r="C59" s="1" t="s">
        <v>346</v>
      </c>
    </row>
    <row r="61" spans="1:3" x14ac:dyDescent="0.25">
      <c r="A61" s="31" t="s">
        <v>349</v>
      </c>
      <c r="C61" s="2" t="s">
        <v>347</v>
      </c>
    </row>
    <row r="62" spans="1:3" ht="30" x14ac:dyDescent="0.25">
      <c r="B62" t="s">
        <v>299</v>
      </c>
      <c r="C62" s="1" t="s">
        <v>348</v>
      </c>
    </row>
    <row r="64" spans="1:3" x14ac:dyDescent="0.25">
      <c r="A64" s="31" t="s">
        <v>350</v>
      </c>
      <c r="B64" s="18"/>
      <c r="C64" s="2" t="s">
        <v>351</v>
      </c>
    </row>
    <row r="65" spans="3:3" x14ac:dyDescent="0.25">
      <c r="C65" s="1" t="s">
        <v>356</v>
      </c>
    </row>
    <row r="66" spans="3:3" x14ac:dyDescent="0.25">
      <c r="C66" s="1" t="s">
        <v>179</v>
      </c>
    </row>
    <row r="67" spans="3:3" x14ac:dyDescent="0.25">
      <c r="C67" s="1" t="s">
        <v>352</v>
      </c>
    </row>
    <row r="68" spans="3:3" x14ac:dyDescent="0.25">
      <c r="C68" s="1" t="s">
        <v>353</v>
      </c>
    </row>
    <row r="69" spans="3:3" x14ac:dyDescent="0.25">
      <c r="C69" s="1" t="s">
        <v>354</v>
      </c>
    </row>
    <row r="70" spans="3:3" x14ac:dyDescent="0.25">
      <c r="C70" s="1" t="s">
        <v>355</v>
      </c>
    </row>
  </sheetData>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1:C9"/>
  <sheetViews>
    <sheetView zoomScale="70" zoomScaleNormal="70" workbookViewId="0">
      <selection activeCell="F16" sqref="F16"/>
    </sheetView>
  </sheetViews>
  <sheetFormatPr baseColWidth="10" defaultRowHeight="15" x14ac:dyDescent="0.25"/>
  <cols>
    <col min="3" max="3" width="31.5703125" bestFit="1" customWidth="1"/>
    <col min="4" max="4" width="15.85546875" bestFit="1" customWidth="1"/>
  </cols>
  <sheetData>
    <row r="1" spans="1:3" x14ac:dyDescent="0.25">
      <c r="A1">
        <v>1</v>
      </c>
      <c r="B1" t="s">
        <v>275</v>
      </c>
      <c r="C1" t="s">
        <v>272</v>
      </c>
    </row>
    <row r="2" spans="1:3" x14ac:dyDescent="0.25">
      <c r="A2">
        <v>2</v>
      </c>
      <c r="B2" t="s">
        <v>275</v>
      </c>
      <c r="C2" t="s">
        <v>273</v>
      </c>
    </row>
    <row r="3" spans="1:3" x14ac:dyDescent="0.25">
      <c r="A3">
        <v>3</v>
      </c>
      <c r="B3" t="s">
        <v>275</v>
      </c>
      <c r="C3" t="s">
        <v>274</v>
      </c>
    </row>
    <row r="4" spans="1:3" x14ac:dyDescent="0.25">
      <c r="A4">
        <v>4</v>
      </c>
      <c r="B4" t="s">
        <v>275</v>
      </c>
      <c r="C4" t="s">
        <v>276</v>
      </c>
    </row>
    <row r="5" spans="1:3" x14ac:dyDescent="0.25">
      <c r="A5">
        <v>5</v>
      </c>
      <c r="B5" t="s">
        <v>275</v>
      </c>
      <c r="C5" t="s">
        <v>277</v>
      </c>
    </row>
    <row r="6" spans="1:3" x14ac:dyDescent="0.25">
      <c r="A6">
        <v>6</v>
      </c>
      <c r="C6" t="s">
        <v>279</v>
      </c>
    </row>
    <row r="7" spans="1:3" x14ac:dyDescent="0.25">
      <c r="C7" t="s">
        <v>280</v>
      </c>
    </row>
    <row r="8" spans="1:3" x14ac:dyDescent="0.25">
      <c r="A8">
        <v>7</v>
      </c>
      <c r="C8" t="s">
        <v>278</v>
      </c>
    </row>
    <row r="9" spans="1:3" x14ac:dyDescent="0.25">
      <c r="A9">
        <v>8</v>
      </c>
      <c r="C9" t="s">
        <v>282</v>
      </c>
    </row>
  </sheetData>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dimension ref="A1:B6"/>
  <sheetViews>
    <sheetView zoomScale="85" zoomScaleNormal="85" workbookViewId="0">
      <selection activeCell="B5" sqref="B5"/>
    </sheetView>
  </sheetViews>
  <sheetFormatPr baseColWidth="10" defaultRowHeight="15" x14ac:dyDescent="0.25"/>
  <cols>
    <col min="2" max="2" width="31.5703125" bestFit="1" customWidth="1"/>
    <col min="3" max="3" width="15.85546875" bestFit="1" customWidth="1"/>
  </cols>
  <sheetData>
    <row r="1" spans="1:2" x14ac:dyDescent="0.25">
      <c r="A1">
        <v>1</v>
      </c>
      <c r="B1" t="s">
        <v>268</v>
      </c>
    </row>
    <row r="2" spans="1:2" x14ac:dyDescent="0.25">
      <c r="A2">
        <v>2</v>
      </c>
      <c r="B2" t="s">
        <v>269</v>
      </c>
    </row>
    <row r="3" spans="1:2" x14ac:dyDescent="0.25">
      <c r="A3">
        <v>3</v>
      </c>
      <c r="B3" t="s">
        <v>270</v>
      </c>
    </row>
    <row r="4" spans="1:2" x14ac:dyDescent="0.25">
      <c r="A4">
        <v>4</v>
      </c>
      <c r="B4" t="s">
        <v>271</v>
      </c>
    </row>
    <row r="5" spans="1:2" x14ac:dyDescent="0.25">
      <c r="A5">
        <v>5</v>
      </c>
      <c r="B5" t="s">
        <v>281</v>
      </c>
    </row>
    <row r="6" spans="1:2" x14ac:dyDescent="0.25">
      <c r="A6">
        <v>6</v>
      </c>
    </row>
  </sheetData>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dimension ref="A1:C6"/>
  <sheetViews>
    <sheetView zoomScaleNormal="100" workbookViewId="0">
      <selection activeCell="B7" sqref="B7"/>
    </sheetView>
  </sheetViews>
  <sheetFormatPr baseColWidth="10" defaultRowHeight="15" x14ac:dyDescent="0.25"/>
  <cols>
    <col min="2" max="2" width="31.5703125" bestFit="1" customWidth="1"/>
    <col min="3" max="3" width="15.85546875" bestFit="1" customWidth="1"/>
  </cols>
  <sheetData>
    <row r="1" spans="1:3" x14ac:dyDescent="0.25">
      <c r="A1">
        <v>1</v>
      </c>
      <c r="B1" t="s">
        <v>179</v>
      </c>
    </row>
    <row r="2" spans="1:3" x14ac:dyDescent="0.25">
      <c r="A2">
        <v>2</v>
      </c>
      <c r="B2" t="s">
        <v>180</v>
      </c>
      <c r="C2" t="s">
        <v>186</v>
      </c>
    </row>
    <row r="3" spans="1:3" x14ac:dyDescent="0.25">
      <c r="A3">
        <v>3</v>
      </c>
      <c r="B3" t="s">
        <v>181</v>
      </c>
      <c r="C3" t="s">
        <v>187</v>
      </c>
    </row>
    <row r="4" spans="1:3" x14ac:dyDescent="0.25">
      <c r="A4">
        <v>4</v>
      </c>
      <c r="B4" t="s">
        <v>182</v>
      </c>
      <c r="C4" t="s">
        <v>184</v>
      </c>
    </row>
    <row r="5" spans="1:3" x14ac:dyDescent="0.25">
      <c r="A5">
        <v>5</v>
      </c>
      <c r="B5" t="s">
        <v>183</v>
      </c>
      <c r="C5" t="s">
        <v>185</v>
      </c>
    </row>
    <row r="6" spans="1:3" x14ac:dyDescent="0.25">
      <c r="A6">
        <v>6</v>
      </c>
      <c r="B6" t="s">
        <v>188</v>
      </c>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dimension ref="A1:F33"/>
  <sheetViews>
    <sheetView topLeftCell="A16" zoomScale="85" zoomScaleNormal="85" workbookViewId="0">
      <selection activeCell="B34" sqref="B34"/>
    </sheetView>
  </sheetViews>
  <sheetFormatPr baseColWidth="10" defaultRowHeight="15" x14ac:dyDescent="0.25"/>
  <cols>
    <col min="2" max="2" width="25.5703125" bestFit="1" customWidth="1"/>
    <col min="3" max="3" width="23" bestFit="1" customWidth="1"/>
    <col min="4" max="4" width="31.85546875" bestFit="1" customWidth="1"/>
    <col min="5" max="5" width="13" customWidth="1"/>
  </cols>
  <sheetData>
    <row r="1" spans="1:6" x14ac:dyDescent="0.25">
      <c r="A1" s="18" t="s">
        <v>213</v>
      </c>
    </row>
    <row r="2" spans="1:6" x14ac:dyDescent="0.25">
      <c r="A2" s="16"/>
      <c r="B2" s="16"/>
      <c r="C2" s="16" t="s">
        <v>194</v>
      </c>
      <c r="D2" s="16" t="s">
        <v>197</v>
      </c>
      <c r="E2" s="16" t="s">
        <v>216</v>
      </c>
      <c r="F2" s="16" t="s">
        <v>200</v>
      </c>
    </row>
    <row r="3" spans="1:6" x14ac:dyDescent="0.25">
      <c r="A3" t="s">
        <v>190</v>
      </c>
      <c r="B3" t="s">
        <v>191</v>
      </c>
      <c r="C3" t="s">
        <v>192</v>
      </c>
    </row>
    <row r="4" spans="1:6" x14ac:dyDescent="0.25">
      <c r="A4" t="s">
        <v>199</v>
      </c>
      <c r="B4" t="s">
        <v>195</v>
      </c>
      <c r="C4" t="s">
        <v>196</v>
      </c>
      <c r="D4" t="s">
        <v>201</v>
      </c>
      <c r="E4" t="s">
        <v>217</v>
      </c>
      <c r="F4">
        <v>181130</v>
      </c>
    </row>
    <row r="5" spans="1:6" x14ac:dyDescent="0.25">
      <c r="D5" t="s">
        <v>198</v>
      </c>
    </row>
    <row r="6" spans="1:6" x14ac:dyDescent="0.25">
      <c r="A6" t="s">
        <v>193</v>
      </c>
      <c r="B6" t="s">
        <v>195</v>
      </c>
      <c r="C6" t="s">
        <v>196</v>
      </c>
      <c r="D6" t="s">
        <v>201</v>
      </c>
    </row>
    <row r="7" spans="1:6" x14ac:dyDescent="0.25">
      <c r="D7" t="s">
        <v>198</v>
      </c>
    </row>
    <row r="8" spans="1:6" x14ac:dyDescent="0.25">
      <c r="A8" s="17" t="s">
        <v>202</v>
      </c>
      <c r="B8" t="s">
        <v>195</v>
      </c>
      <c r="C8" t="s">
        <v>196</v>
      </c>
      <c r="D8" t="s">
        <v>201</v>
      </c>
    </row>
    <row r="9" spans="1:6" x14ac:dyDescent="0.25">
      <c r="D9" t="s">
        <v>198</v>
      </c>
    </row>
    <row r="10" spans="1:6" x14ac:dyDescent="0.25">
      <c r="A10" t="s">
        <v>203</v>
      </c>
      <c r="B10" t="s">
        <v>206</v>
      </c>
      <c r="C10" t="s">
        <v>205</v>
      </c>
      <c r="D10" t="s">
        <v>204</v>
      </c>
    </row>
    <row r="11" spans="1:6" x14ac:dyDescent="0.25">
      <c r="A11" t="s">
        <v>209</v>
      </c>
      <c r="B11" t="s">
        <v>195</v>
      </c>
      <c r="C11" t="s">
        <v>211</v>
      </c>
      <c r="D11" t="s">
        <v>210</v>
      </c>
      <c r="E11" t="s">
        <v>217</v>
      </c>
    </row>
    <row r="12" spans="1:6" x14ac:dyDescent="0.25">
      <c r="A12" t="s">
        <v>214</v>
      </c>
      <c r="B12" t="s">
        <v>195</v>
      </c>
      <c r="C12" t="s">
        <v>196</v>
      </c>
      <c r="D12" t="s">
        <v>201</v>
      </c>
      <c r="E12" t="s">
        <v>217</v>
      </c>
    </row>
    <row r="13" spans="1:6" x14ac:dyDescent="0.25">
      <c r="D13" t="s">
        <v>198</v>
      </c>
    </row>
    <row r="14" spans="1:6" x14ac:dyDescent="0.25">
      <c r="A14" t="s">
        <v>215</v>
      </c>
      <c r="B14" t="s">
        <v>195</v>
      </c>
      <c r="C14" t="s">
        <v>196</v>
      </c>
      <c r="D14" t="s">
        <v>201</v>
      </c>
      <c r="E14" t="s">
        <v>217</v>
      </c>
      <c r="F14">
        <v>181130</v>
      </c>
    </row>
    <row r="15" spans="1:6" x14ac:dyDescent="0.25">
      <c r="D15" t="s">
        <v>198</v>
      </c>
    </row>
    <row r="16" spans="1:6" x14ac:dyDescent="0.25">
      <c r="A16" t="s">
        <v>218</v>
      </c>
      <c r="B16" t="s">
        <v>195</v>
      </c>
      <c r="C16" t="s">
        <v>219</v>
      </c>
    </row>
    <row r="20" spans="1:2" x14ac:dyDescent="0.25">
      <c r="A20" s="18" t="s">
        <v>207</v>
      </c>
    </row>
    <row r="21" spans="1:2" x14ac:dyDescent="0.25">
      <c r="A21" t="s">
        <v>208</v>
      </c>
      <c r="B21" t="s">
        <v>212</v>
      </c>
    </row>
    <row r="23" spans="1:2" x14ac:dyDescent="0.25">
      <c r="A23" t="s">
        <v>220</v>
      </c>
    </row>
    <row r="24" spans="1:2" x14ac:dyDescent="0.25">
      <c r="A24">
        <v>10</v>
      </c>
      <c r="B24" t="s">
        <v>224</v>
      </c>
    </row>
    <row r="25" spans="1:2" x14ac:dyDescent="0.25">
      <c r="A25">
        <v>11</v>
      </c>
      <c r="B25" t="s">
        <v>221</v>
      </c>
    </row>
    <row r="26" spans="1:2" x14ac:dyDescent="0.25">
      <c r="A26">
        <v>12</v>
      </c>
      <c r="B26" t="s">
        <v>222</v>
      </c>
    </row>
    <row r="27" spans="1:2" x14ac:dyDescent="0.25">
      <c r="A27">
        <v>13</v>
      </c>
      <c r="B27" t="s">
        <v>222</v>
      </c>
    </row>
    <row r="28" spans="1:2" x14ac:dyDescent="0.25">
      <c r="A28">
        <v>14</v>
      </c>
      <c r="B28" t="s">
        <v>222</v>
      </c>
    </row>
    <row r="29" spans="1:2" x14ac:dyDescent="0.25">
      <c r="A29">
        <v>15</v>
      </c>
      <c r="B29" t="s">
        <v>222</v>
      </c>
    </row>
    <row r="30" spans="1:2" x14ac:dyDescent="0.25">
      <c r="A30">
        <v>16</v>
      </c>
      <c r="B30" t="s">
        <v>222</v>
      </c>
    </row>
    <row r="31" spans="1:2" x14ac:dyDescent="0.25">
      <c r="A31">
        <v>17</v>
      </c>
      <c r="B31" t="s">
        <v>225</v>
      </c>
    </row>
    <row r="32" spans="1:2" x14ac:dyDescent="0.25">
      <c r="A32">
        <v>18</v>
      </c>
      <c r="B32" t="s">
        <v>223</v>
      </c>
    </row>
    <row r="33" spans="1:2" x14ac:dyDescent="0.25">
      <c r="A33">
        <v>19</v>
      </c>
      <c r="B33" t="s">
        <v>225</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1</vt:i4>
      </vt:variant>
    </vt:vector>
  </HeadingPairs>
  <TitlesOfParts>
    <vt:vector size="9" baseType="lpstr">
      <vt:lpstr>Datenerhebung</vt:lpstr>
      <vt:lpstr>Datenverarbeitung</vt:lpstr>
      <vt:lpstr>Notizen aktuell</vt:lpstr>
      <vt:lpstr>Notizen 190218</vt:lpstr>
      <vt:lpstr>Notizen 190109</vt:lpstr>
      <vt:lpstr>Notizen 181218</vt:lpstr>
      <vt:lpstr>Notizen 181012</vt:lpstr>
      <vt:lpstr>Grafiken</vt:lpstr>
      <vt:lpstr>Datenerhebung!Druckbereich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swm</dc:creator>
  <cp:lastModifiedBy>Ioannis Kiourtides</cp:lastModifiedBy>
  <cp:lastPrinted>2019-04-14T20:51:26Z</cp:lastPrinted>
  <dcterms:created xsi:type="dcterms:W3CDTF">2017-07-30T11:48:23Z</dcterms:created>
  <dcterms:modified xsi:type="dcterms:W3CDTF">2025-03-04T06:42:35Z</dcterms:modified>
</cp:coreProperties>
</file>